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/xl/workbook.xml"/><Relationship Id="rId2" Type="http://schemas.openxmlformats.org/package/2006/relationships/metadata/core-properties" Target="/docProps/core.xml"/><Relationship Id="rId3" Type="http://schemas.openxmlformats.org/officeDocument/2006/relationships/extended-properties" Target="/docProps/app.xml"/><Relationship Id="rId4" Type="http://schemas.openxmlformats.org/officeDocument/2006/relationships/custom-properties" Target="/docProps/custom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r:id="rId1" name="Gantt-Chart" sheetId="1"/>
  </sheets>
  <calcPr calcId="0" iterateCount="100" iterateDelta="0.00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B7" authorId="0">
      <text>
        <r>
          <rPr>
            <sz val="9"/>
            <color rgb="FF000000"/>
            <rFont val="Arial"/>
            <family val="2"/>
          </rPr>
          <t>Work Breakdown Structure number</t>
        </r>
      </text>
    </comment>
    <comment ref="C7" authorId="0">
      <text>
        <r>
          <rPr>
            <sz val="9"/>
            <color rgb="FF000000"/>
            <rFont val="Arial"/>
            <family val="2"/>
          </rPr>
          <t>Task name or description</t>
        </r>
      </text>
    </comment>
    <comment ref="D7" authorId="0">
      <text>
        <r>
          <rPr>
            <sz val="9"/>
            <color rgb="FF000000"/>
            <rFont val="Arial"/>
            <family val="2"/>
          </rPr>
          <t>Person responsible</t>
        </r>
      </text>
    </comment>
    <comment ref="E7" authorId="0">
      <text>
        <r>
          <rPr>
            <sz val="9"/>
            <color rgb="FF000000"/>
            <rFont val="Arial"/>
            <family val="2"/>
          </rPr>
          <t>Task start date</t>
        </r>
      </text>
    </comment>
    <comment ref="F7" authorId="0">
      <text>
        <r>
          <rPr>
            <sz val="9"/>
            <color rgb="FF000000"/>
            <rFont val="Arial"/>
            <family val="2"/>
          </rPr>
          <t>Task end date</t>
        </r>
      </text>
    </comment>
    <comment ref="G7" authorId="0">
      <text>
        <r>
          <rPr>
            <sz val="9"/>
            <color rgb="FF000000"/>
            <rFont val="Arial"/>
            <family val="2"/>
          </rPr>
          <t>Calendar days (END - START + 1)</t>
        </r>
      </text>
    </comment>
    <comment ref="H7" authorId="0">
      <text>
        <r>
          <rPr>
            <sz val="9"/>
            <color rgb="FF000000"/>
            <rFont val="Arial"/>
            <family val="2"/>
          </rPr>
          <t>Percentage complete (0-100%)</t>
        </r>
      </text>
    </comment>
    <comment ref="I7" authorId="0">
      <text>
        <r>
          <rPr>
            <sz val="9"/>
            <color rgb="FF000000"/>
            <rFont val="Arial"/>
            <family val="2"/>
          </rPr>
          <t>Business days excluding weekends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<sst xmlns="http://schemas.openxmlformats.org/spreadsheetml/2006/main" count="84" uniqueCount="84">
  <si>
    <t>PROJECT GANTT CHART</t>
  </si>
  <si>
    <t>Project Lead</t>
  </si>
  <si>
    <t>[Name]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</si>
  <si>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</si>
  <si>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</si>
  <si>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</si>
  <si>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</si>
  <si>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</si>
  <si>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</si>
  <si>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</si>
  <si>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</si>
  <si>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</si>
  <si>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</si>
  <si>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</si>
  <si>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</si>
  <si>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</si>
  <si>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</si>
  <si>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</si>
  <si>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</si>
  <si>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Week 17</t>
  </si>
  <si>
    <t>Week 18</t>
  </si>
  <si>
    <t>Week 19</t>
  </si>
  <si>
    <t>Week 20</t>
  </si>
  <si>
    <t>Week 21</t>
  </si>
  <si>
    <t>Week 22</t>
  </si>
  <si>
    <t>Week 23</t>
  </si>
  <si>
    <t>Week 24</t>
  </si>
  <si>
    <t>Week 25</t>
  </si>
  <si>
    <t>Week 26</t>
  </si>
  <si>
    <t>Start Date</t>
  </si>
  <si>
    <t>Display Week</t>
  </si>
  <si>
    <t>2 Mar 2026</t>
  </si>
  <si>
    <t>9 Mar 2026</t>
  </si>
  <si>
    <t>16 Mar 2026</t>
  </si>
  <si>
    <t>23 Mar 2026</t>
  </si>
  <si>
    <t>30 Mar 2026</t>
  </si>
  <si>
    <t>6 Apr 2026</t>
  </si>
  <si>
    <t>13 Apr 2026</t>
  </si>
  <si>
    <t>20 Apr 2026</t>
  </si>
  <si>
    <t>27 Apr 2026</t>
  </si>
  <si>
    <t>4 May 2026</t>
  </si>
  <si>
    <t>11 May 2026</t>
  </si>
  <si>
    <t>18 May 2026</t>
  </si>
  <si>
    <t>25 May 2026</t>
  </si>
  <si>
    <t>1 Jun 2026</t>
  </si>
  <si>
    <t>8 Jun 2026</t>
  </si>
  <si>
    <t>15 Jun 2026</t>
  </si>
  <si>
    <t>22 Jun 2026</t>
  </si>
  <si>
    <t>29 Jun 2026</t>
  </si>
  <si>
    <t>6 Jul 2026</t>
  </si>
  <si>
    <t>13 Jul 2026</t>
  </si>
  <si>
    <t>20 Jul 2026</t>
  </si>
  <si>
    <t>27 Jul 2026</t>
  </si>
  <si>
    <t>3 Aug 2026</t>
  </si>
  <si>
    <t>10 Aug 2026</t>
  </si>
  <si>
    <t>17 Aug 2026</t>
  </si>
  <si>
    <t>24 Aug 2026</t>
  </si>
  <si>
    <t>WBS</t>
  </si>
  <si>
    <t>TASK</t>
  </si>
  <si>
    <t>LEAD</t>
  </si>
  <si>
    <t>START</t>
  </si>
  <si>
    <t>END</t>
  </si>
  <si>
    <t>DAYS</t>
  </si>
  <si>
    <t>% DONE</t>
  </si>
  <si>
    <t>WORK DAYS</t>
  </si>
  <si>
    <t>M</t>
  </si>
  <si>
    <t>T</t>
  </si>
  <si>
    <t>W</t>
  </si>
  <si>
    <t>F</t>
  </si>
  <si>
    <t>S</t>
  </si>
  <si>
    <t>[Task Category]</t>
  </si>
  <si>
    <t>-</t>
  </si>
  <si>
    <t>[Task]</t>
  </si>
  <si>
    <t>1.2.1</t>
  </si>
  <si>
    <t>[Sub-task]</t>
  </si>
  <si>
    <t>1.2.2</t>
  </si>
  <si>
    <t>1.3.1</t>
  </si>
  <si>
    <t>1.3.2</t>
  </si>
  <si>
    <t>2.1.1</t>
  </si>
  <si>
    <t>2.1.2</t>
  </si>
  <si>
    <t>2.3.1</t>
  </si>
  <si>
    <t>2.3.2</t>
  </si>
  <si>
    <t>3.2.1</t>
  </si>
  <si>
    <t>3.2.2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</si>
</sst>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m/d/yyyy&quot; (&quot;ddd&quot;)&quot;"/>
    <numFmt numFmtId="173" formatCode="ddd m/dd/yy"/>
  </numFmts>
  <fonts count="15">
    <font>
      <b val="0"/>
      <i val="0"/>
      <sz val="12"/>
      <color theme="1"/>
      <name val="Aptos Narrow"/>
      <scheme val="minor"/>
    </font>
    <font>
      <b/>
      <i val="0"/>
      <sz val="16"/>
      <color rgb="FF1B4332"/>
      <name val="Aptos Narrow"/>
    </font>
    <font>
      <b/>
      <i val="0"/>
      <sz val="11"/>
      <color rgb="FF1E293B"/>
      <name val="Aptos Narrow"/>
    </font>
    <font>
      <b val="0"/>
      <i val="0"/>
      <sz val="11"/>
      <color rgb="FF1E293B"/>
      <name val="Aptos Narrow"/>
    </font>
    <font>
      <b/>
      <i val="0"/>
      <sz val="10"/>
      <color rgb="FF64748B"/>
      <name val="Aptos Narrow"/>
    </font>
    <font>
      <b/>
      <i val="0"/>
      <sz val="14"/>
      <color rgb="FF0891B2"/>
      <name val="Aptos Narrow"/>
    </font>
    <font>
      <b val="0"/>
      <i val="0"/>
      <sz val="10"/>
      <color rgb="FF94A3B8"/>
      <name val="Aptos Narrow"/>
    </font>
    <font>
      <b/>
      <i val="0"/>
      <u/>
      <sz val="11"/>
      <color rgb="FF1E293B"/>
      <name val="Aptos Narrow"/>
    </font>
    <font>
      <b/>
      <i val="0"/>
      <sz val="10"/>
      <color rgb="FF1E293B"/>
      <name val="Aptos Narrow"/>
    </font>
    <font>
      <b/>
      <i val="0"/>
      <sz val="14"/>
      <color rgb="FF1B4332"/>
      <name val="Aptos Narrow"/>
    </font>
    <font>
      <b val="0"/>
      <i val="0"/>
      <sz val="9"/>
      <color rgb="FF64748B"/>
      <name val="Aptos Narrow"/>
    </font>
    <font>
      <b val="0"/>
      <i val="0"/>
      <sz val="8"/>
      <color rgb="FF94A3B8"/>
      <name val="Aptos Narrow"/>
    </font>
    <font>
      <b/>
      <i val="0"/>
      <sz val="10"/>
      <color rgb="FFFFFFFF"/>
      <name val="Aptos Narrow"/>
    </font>
    <font>
      <b/>
      <i val="0"/>
      <sz val="8"/>
      <color rgb="FFFFFFFF"/>
      <name val="Aptos Narrow"/>
    </font>
    <font>
      <b/>
      <i val="0"/>
      <sz val="11"/>
      <color rgb="FF1B4332"/>
      <name val="Aptos Narrow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</patternFill>
    </fill>
    <fill>
      <patternFill patternType="solid">
        <fgColor rgb="FFF1F5F9"/>
      </patternFill>
    </fill>
    <fill>
      <patternFill patternType="solid">
        <fgColor rgb="FF1B4332"/>
      </patternFill>
    </fill>
  </fills>
  <borders count="8">
    <border>
      <left/>
      <right/>
      <top/>
      <bottom/>
    </border>
    <border>
      <left/>
      <right/>
      <top/>
      <bottom/>
      <diagonal/>
    </border>
    <border>
      <left/>
      <right style="medium">
        <color rgb="FFCBD5E1"/>
      </right>
      <top/>
      <bottom/>
      <diagonal/>
    </border>
    <border>
      <left style="thin">
        <color rgb="FF2D6A4F"/>
      </left>
      <right style="thin">
        <color rgb="FF2D6A4F"/>
      </right>
      <top style="thin">
        <color rgb="FF2D6A4F"/>
      </top>
      <bottom style="thin">
        <color rgb="FF2D6A4F"/>
      </bottom>
      <diagonal/>
    </border>
    <border>
      <left/>
      <right/>
      <top style="medium">
        <color rgb="FF2D6A4F"/>
      </top>
      <bottom style="medium">
        <color rgb="FF2D6A4F"/>
      </bottom>
      <diagonal/>
    </border>
    <border>
      <left/>
      <right style="medium">
        <color rgb="FFCBD5E1"/>
      </right>
      <top style="medium">
        <color rgb="FF2D6A4F"/>
      </top>
      <bottom style="medium">
        <color rgb="FF2D6A4F"/>
      </bottom>
      <diagonal/>
    </border>
    <border>
      <left/>
      <right/>
      <top/>
      <bottom style="thin">
        <color rgb="FFE2E8F0"/>
      </bottom>
      <diagonal/>
    </border>
    <border>
      <left/>
      <right style="medium">
        <color rgb="FFCBD5E1"/>
      </right>
      <top/>
      <bottom style="thin">
        <color rgb="FFE2E8F0"/>
      </bottom>
      <diagonal/>
    </border>
  </borders>
  <cellStyleXfs count="1">
    <xf numFmtId="0" fontId="0" fillId="0" borderId="1"/>
  </cellStyleXfs>
  <cellXfs count="36">
    <xf numFmtId="0" fontId="0" fillId="0" borderId="1" xfId="0"/>
    <xf numFmtId="0" fontId="0" fillId="2" borderId="1" xfId="0"/>
    <xf numFmtId="0" fontId="1" fillId="2" borderId="1" xfId="0">
      <alignment vertical="center"/>
    </xf>
    <xf numFmtId="171" fontId="2" fillId="2" borderId="1" xfId="0"/>
    <xf numFmtId="0" fontId="3" fillId="2" borderId="1" xfId="0"/>
    <xf numFmtId="0" fontId="4" fillId="2" borderId="1" xfId="0"/>
    <xf numFmtId="0" fontId="5" fillId="2" borderId="1" xfId="0">
      <alignment horizontal="center" vertical="bottom"/>
    </xf>
    <xf numFmtId="0" fontId="0" fillId="0" borderId="1" xfId="0"/>
    <xf numFmtId="0" fontId="6" fillId="2" borderId="1" xfId="0"/>
    <xf numFmtId="0" fontId="7" fillId="2" borderId="1" xfId="0">
      <alignment horizontal="right" vertical="bottom"/>
    </xf>
    <xf numFmtId="0" fontId="5" fillId="3" borderId="1" xfId="0">
      <alignment vertical="center"/>
    </xf>
    <xf numFmtId="0" fontId="0" fillId="3" borderId="1" xfId="0"/>
    <xf numFmtId="0" fontId="0" fillId="3" borderId="2" xfId="0"/>
    <xf numFmtId="0" fontId="8" fillId="4" borderId="1" xfId="0">
      <alignment horizontal="center" vertical="center"/>
    </xf>
    <xf numFmtId="0" fontId="6" fillId="3" borderId="1" xfId="0"/>
    <xf numFmtId="171" fontId="2" fillId="3" borderId="1" xfId="0"/>
    <xf numFmtId="0" fontId="9" fillId="3" borderId="3" xfId="0">
      <alignment horizontal="center" vertical="bottom"/>
    </xf>
    <xf numFmtId="0" fontId="10" fillId="2" borderId="1" xfId="0">
      <alignment horizontal="center" vertical="center"/>
    </xf>
    <xf numFmtId="0" fontId="11" fillId="0" borderId="1" xfId="0">
      <alignment horizontal="center" vertical="center"/>
    </xf>
    <xf numFmtId="0" fontId="12" fillId="5" borderId="4" xfId="0">
      <alignment horizontal="center" vertical="center"/>
    </xf>
    <xf numFmtId="0" fontId="12" fillId="5" borderId="4" xfId="0">
      <alignment horizontal="left" vertical="center"/>
    </xf>
    <xf numFmtId="0" fontId="12" fillId="5" borderId="5" xfId="0">
      <alignment horizontal="center" vertical="center"/>
    </xf>
    <xf numFmtId="0" fontId="13" fillId="5" borderId="1" xfId="0">
      <alignment horizontal="center" vertical="center"/>
    </xf>
    <xf numFmtId="49" fontId="14" fillId="4" borderId="1" xfId="0">
      <alignment horizontal="center" vertical="center"/>
    </xf>
    <xf numFmtId="0" fontId="14" fillId="4" borderId="1" xfId="0">
      <alignment vertical="center"/>
    </xf>
    <xf numFmtId="0" fontId="14" fillId="4" borderId="1" xfId="0">
      <alignment horizontal="center" vertical="center"/>
    </xf>
    <xf numFmtId="0" fontId="14" fillId="4" borderId="2" xfId="0">
      <alignment horizontal="center" vertical="center"/>
    </xf>
    <xf numFmtId="0" fontId="0" fillId="4" borderId="1" xfId="0"/>
    <xf numFmtId="49" fontId="3" fillId="0" borderId="6" xfId="0">
      <alignment horizontal="center" vertical="center"/>
    </xf>
    <xf numFmtId="0" fontId="3" fillId="0" borderId="6" xfId="0">
      <alignment horizontal="left" vertical="center" indent="1"/>
    </xf>
    <xf numFmtId="0" fontId="3" fillId="0" borderId="6" xfId="0">
      <alignment vertical="center"/>
    </xf>
    <xf numFmtId="173" fontId="3" fillId="0" borderId="6" xfId="0">
      <alignment horizontal="center" vertical="center"/>
    </xf>
    <xf numFmtId="0" fontId="3" fillId="0" borderId="6" xfId="0">
      <alignment horizontal="center" vertical="center"/>
    </xf>
    <xf numFmtId="9" fontId="3" fillId="0" borderId="6" xfId="0">
      <alignment horizontal="center" vertical="center"/>
    </xf>
    <xf numFmtId="0" fontId="3" fillId="0" borderId="7" xfId="0">
      <alignment horizontal="center" vertical="center"/>
    </xf>
    <xf numFmtId="0" fontId="3" fillId="0" borderId="6" xfId="0">
      <alignment horizontal="left" vertical="center" indent="2"/>
    </xf>
  </cellXfs>
  <cellStyles count="1">
    <cellStyle name="Normal" xfId="0" builtinId="0"/>
  </cellStyles>
  <dxfs count="2">
    <dxf>
      <fill>
        <patternFill patternType="solid">
          <fgColor rgb="FF1B4332"/>
          <bgColor rgb="FF1B4332"/>
        </patternFill>
      </fill>
    </dxf>
    <dxf>
      <fill>
        <patternFill patternType="solid">
          <fgColor rgb="FF95D5B2"/>
          <bgColor rgb="FF95D5B2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sharedStrings" Target="sharedString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714525E9-CAD8-8BD6-15A8-161EF7A5CD48}" mc:Ignorable="x14ac xr xr2 xr3">
  <dimension ref="A1:KN10004"/>
  <sheetViews>
    <sheetView showGridLines="0" zoomScale="90" workbookViewId="0" tabSelected="1">
      <pane xSplit="9" ySplit="7" topLeftCell="J16" activePane="bottomRight" state="frozen"/>
      <selection pane="bottomLeft" activeCell="A8" sqref="A8"/>
      <selection pane="topRight" activeCell="J1" sqref="J1"/>
      <selection pane="bottomRight" activeCell="A1" sqref="A1"/>
    </sheetView>
  </sheetViews>
  <sheetFormatPr defaultRowHeight="15.997499999999997" defaultColWidth="9.00390625" customHeight="1"/>
  <cols>
    <col min="1" max="1" width="1.50390625" customWidth="1"/>
    <col min="2" max="2" width="32.875" customWidth="1"/>
    <col min="3" max="3" width="22.50390625" customWidth="1"/>
    <col min="4" max="4" width="11.25390625" customWidth="1"/>
    <col min="5" max="6" width="13.125" customWidth="1"/>
    <col min="7" max="7" width="6.875" customWidth="1"/>
    <col min="8" max="8" width="8.75390625" customWidth="1"/>
    <col min="9" max="9" width="10.625" customWidth="1"/>
    <col min="10" max="191" width="3.25390625" customWidth="1"/>
  </cols>
  <sheetData>
    <row r="1" ht="16.5" customHeight="1">
      <c r="A1" s="1"/>
      <c r="B1" s="1"/>
      <c r="C1" s="1"/>
      <c r="D1" s="1"/>
      <c r="E1" s="1"/>
      <c r="F1" s="1"/>
      <c r="G1" s="1"/>
      <c r="H1" s="1"/>
      <c r="I1" s="1"/>
    </row>
    <row r="2" ht="21.75" customHeight="1">
      <c r="B2" s="2" t="s">
        <v>0</v>
      </c>
      <c r="C2" s="3">
        <f>DATE(2026,3,19)</f>
        <v>46100</v>
      </c>
      <c r="D2" s="4"/>
      <c r="E2" s="4"/>
      <c r="F2" s="5"/>
      <c r="G2" s="6"/>
      <c r="H2" s="4"/>
      <c r="I2" s="4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</row>
    <row r="3" ht="16.5" customHeight="1">
      <c r="B3" s="8" t="s">
        <v>1</v>
      </c>
      <c r="C3" s="9" t="s">
        <v>2</v>
      </c>
      <c r="D3" s="4"/>
      <c r="E3" s="4"/>
      <c r="F3" s="4"/>
      <c r="G3" s="4"/>
      <c r="H3" s="4"/>
      <c r="I3" s="4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</row>
    <row r="4" ht="15.75" customHeight="1">
      <c r="B4" s="10"/>
      <c r="C4" s="11"/>
      <c r="D4" s="11"/>
      <c r="E4" s="11"/>
      <c r="F4" s="11"/>
      <c r="G4" s="11"/>
      <c r="H4" s="11"/>
      <c r="I4" s="12"/>
      <c r="J4" s="13" t="str">
        <f>"Week "&amp;(F5-1+1)</f>
        <v>Week 1</v>
      </c>
      <c r="K4" s="7"/>
      <c r="L4" s="7"/>
      <c r="M4" s="7"/>
      <c r="N4" s="7"/>
      <c r="O4" s="7"/>
      <c r="P4" s="7"/>
      <c r="Q4" s="13" t="str">
        <f>"Week "&amp;(F5-1+2)</f>
        <v>Week 2</v>
      </c>
      <c r="R4" s="7"/>
      <c r="S4" s="7"/>
      <c r="T4" s="7"/>
      <c r="U4" s="7"/>
      <c r="V4" s="7"/>
      <c r="W4" s="7"/>
      <c r="X4" s="13" t="str">
        <f>"Week "&amp;(F5-1+3)</f>
        <v>Week 3</v>
      </c>
      <c r="Y4" s="7"/>
      <c r="Z4" s="7"/>
      <c r="AA4" s="7"/>
      <c r="AB4" s="7"/>
      <c r="AC4" s="7"/>
      <c r="AD4" s="7"/>
      <c r="AE4" s="13" t="str">
        <f>"Week "&amp;(F5-1+4)</f>
        <v>Week 4</v>
      </c>
      <c r="AF4" s="7"/>
      <c r="AG4" s="7"/>
      <c r="AH4" s="7"/>
      <c r="AI4" s="7"/>
      <c r="AJ4" s="7"/>
      <c r="AK4" s="7"/>
      <c r="AL4" s="13" t="str">
        <f>"Week "&amp;(F5-1+5)</f>
        <v>Week 5</v>
      </c>
      <c r="AM4" s="7"/>
      <c r="AN4" s="7"/>
      <c r="AO4" s="7"/>
      <c r="AP4" s="7"/>
      <c r="AQ4" s="7"/>
      <c r="AR4" s="7"/>
      <c r="AS4" s="13" t="str">
        <f>"Week "&amp;(F5-1+6)</f>
        <v>Week 6</v>
      </c>
      <c r="AT4" s="7"/>
      <c r="AU4" s="7"/>
      <c r="AV4" s="7"/>
      <c r="AW4" s="7"/>
      <c r="AX4" s="7"/>
      <c r="AY4" s="7"/>
      <c r="AZ4" s="13" t="str">
        <f>"Week "&amp;(F5-1+7)</f>
        <v>Week 7</v>
      </c>
      <c r="BA4" s="7"/>
      <c r="BB4" s="7"/>
      <c r="BC4" s="7"/>
      <c r="BD4" s="7"/>
      <c r="BE4" s="7"/>
      <c r="BF4" s="7"/>
      <c r="BG4" s="13" t="str">
        <f>"Week "&amp;(F5-1+8)</f>
        <v>Week 8</v>
      </c>
      <c r="BH4" s="7"/>
      <c r="BI4" s="7"/>
      <c r="BJ4" s="7"/>
      <c r="BK4" s="7"/>
      <c r="BL4" s="7"/>
      <c r="BM4" s="7"/>
      <c r="BN4" s="13" t="str">
        <f>"Week "&amp;(F5-1+9)</f>
        <v>Week 9</v>
      </c>
      <c r="BO4" s="7"/>
      <c r="BP4" s="7"/>
      <c r="BQ4" s="7"/>
      <c r="BR4" s="7"/>
      <c r="BS4" s="7"/>
      <c r="BT4" s="7"/>
      <c r="BU4" s="13" t="str">
        <f>"Week "&amp;(F5-1+10)</f>
        <v>Week 10</v>
      </c>
      <c r="BV4" s="7"/>
      <c r="BW4" s="7"/>
      <c r="BX4" s="7"/>
      <c r="BY4" s="7"/>
      <c r="BZ4" s="7"/>
      <c r="CA4" s="7"/>
      <c r="CB4" s="13" t="str">
        <f>"Week "&amp;(F5-1+11)</f>
        <v>Week 11</v>
      </c>
      <c r="CC4" s="7"/>
      <c r="CD4" s="7"/>
      <c r="CE4" s="7"/>
      <c r="CF4" s="7"/>
      <c r="CG4" s="7"/>
      <c r="CH4" s="7"/>
      <c r="CI4" s="13" t="str">
        <f>"Week "&amp;(F5-1+12)</f>
        <v>Week 12</v>
      </c>
      <c r="CJ4" s="7"/>
      <c r="CK4" s="7"/>
      <c r="CL4" s="7"/>
      <c r="CM4" s="7"/>
      <c r="CN4" s="7"/>
      <c r="CO4" s="7"/>
      <c r="CP4" s="13" t="str">
        <f>"Week "&amp;(F5-1+13)</f>
        <v>Week 13</v>
      </c>
      <c r="CQ4" s="7"/>
      <c r="CR4" s="7"/>
      <c r="CS4" s="7"/>
      <c r="CT4" s="7"/>
      <c r="CU4" s="7"/>
      <c r="CV4" s="7"/>
      <c r="CW4" s="13" t="str">
        <f>"Week "&amp;(F5-1+14)</f>
        <v>Week 14</v>
      </c>
      <c r="CX4" s="7"/>
      <c r="CY4" s="7"/>
      <c r="CZ4" s="7"/>
      <c r="DA4" s="7"/>
      <c r="DB4" s="7"/>
      <c r="DC4" s="7"/>
      <c r="DD4" s="13" t="str">
        <f>"Week "&amp;(F5-1+15)</f>
        <v>Week 15</v>
      </c>
      <c r="DE4" s="7"/>
      <c r="DF4" s="7"/>
      <c r="DG4" s="7"/>
      <c r="DH4" s="7"/>
      <c r="DI4" s="7"/>
      <c r="DJ4" s="7"/>
      <c r="DK4" s="13" t="str">
        <f>"Week "&amp;(F5-1+16)</f>
        <v>Week 16</v>
      </c>
      <c r="DL4" s="7"/>
      <c r="DM4" s="7"/>
      <c r="DN4" s="7"/>
      <c r="DO4" s="7"/>
      <c r="DP4" s="7"/>
      <c r="DQ4" s="7"/>
      <c r="DR4" s="13" t="str">
        <f>"Week "&amp;(F5-1+17)</f>
        <v>Week 17</v>
      </c>
      <c r="DS4" s="7"/>
      <c r="DT4" s="7"/>
      <c r="DU4" s="7"/>
      <c r="DV4" s="7"/>
      <c r="DW4" s="7"/>
      <c r="DX4" s="7"/>
      <c r="DY4" s="13" t="str">
        <f>"Week "&amp;(F5-1+18)</f>
        <v>Week 18</v>
      </c>
      <c r="DZ4" s="7"/>
      <c r="EA4" s="7"/>
      <c r="EB4" s="7"/>
      <c r="EC4" s="7"/>
      <c r="ED4" s="7"/>
      <c r="EE4" s="7"/>
      <c r="EF4" s="13" t="str">
        <f>"Week "&amp;(F5-1+19)</f>
        <v>Week 19</v>
      </c>
      <c r="EG4" s="7"/>
      <c r="EH4" s="7"/>
      <c r="EI4" s="7"/>
      <c r="EJ4" s="7"/>
      <c r="EK4" s="7"/>
      <c r="EL4" s="7"/>
      <c r="EM4" s="13" t="str">
        <f>"Week "&amp;(F5-1+20)</f>
        <v>Week 20</v>
      </c>
      <c r="EN4" s="7"/>
      <c r="EO4" s="7"/>
      <c r="EP4" s="7"/>
      <c r="EQ4" s="7"/>
      <c r="ER4" s="7"/>
      <c r="ES4" s="7"/>
      <c r="ET4" s="13" t="str">
        <f>"Week "&amp;(F5-1+21)</f>
        <v>Week 21</v>
      </c>
      <c r="EU4" s="7"/>
      <c r="EV4" s="7"/>
      <c r="EW4" s="7"/>
      <c r="EX4" s="7"/>
      <c r="EY4" s="7"/>
      <c r="EZ4" s="7"/>
      <c r="FA4" s="13" t="str">
        <f>"Week "&amp;(F5-1+22)</f>
        <v>Week 22</v>
      </c>
      <c r="FB4" s="7"/>
      <c r="FC4" s="7"/>
      <c r="FD4" s="7"/>
      <c r="FE4" s="7"/>
      <c r="FF4" s="7"/>
      <c r="FG4" s="7"/>
      <c r="FH4" s="13" t="str">
        <f>"Week "&amp;(F5-1+23)</f>
        <v>Week 23</v>
      </c>
      <c r="FI4" s="7"/>
      <c r="FJ4" s="7"/>
      <c r="FK4" s="7"/>
      <c r="FL4" s="7"/>
      <c r="FM4" s="7"/>
      <c r="FN4" s="7"/>
      <c r="FO4" s="13" t="str">
        <f>"Week "&amp;(F5-1+24)</f>
        <v>Week 24</v>
      </c>
      <c r="FP4" s="7"/>
      <c r="FQ4" s="7"/>
      <c r="FR4" s="7"/>
      <c r="FS4" s="7"/>
      <c r="FT4" s="7"/>
      <c r="FU4" s="7"/>
      <c r="FV4" s="13" t="str">
        <f>"Week "&amp;(F5-1+25)</f>
        <v>Week 25</v>
      </c>
      <c r="FW4" s="7"/>
      <c r="FX4" s="7"/>
      <c r="FY4" s="7"/>
      <c r="FZ4" s="7"/>
      <c r="GA4" s="7"/>
      <c r="GB4" s="7"/>
      <c r="GC4" s="13" t="str">
        <f>"Week "&amp;(F5-1+26)</f>
        <v>Week 26</v>
      </c>
      <c r="GD4" s="7"/>
      <c r="GE4" s="7"/>
      <c r="GF4" s="7"/>
      <c r="GG4" s="7"/>
      <c r="GH4" s="7"/>
      <c r="GI4" s="7"/>
    </row>
    <row r="5" ht="19.5" customHeight="1">
      <c r="B5" s="14" t="s">
        <v>29</v>
      </c>
      <c r="C5" s="15">
        <f t="shared" si="3" ref="C5:E9">DATE(2026,3,2)</f>
        <v>46083</v>
      </c>
      <c r="D5" s="11"/>
      <c r="E5" s="14" t="s">
        <v>30</v>
      </c>
      <c r="F5" s="16">
        <v>1</v>
      </c>
      <c r="G5" s="11"/>
      <c r="H5" s="11"/>
      <c r="I5" s="12"/>
      <c r="J5" s="17" t="str">
        <f t="shared" si="0" ref="J5:GC5">TEXT(J104,"d mmm yyyy")</f>
        <v>2 Mar 2026</v>
      </c>
      <c r="K5" s="7"/>
      <c r="L5" s="7"/>
      <c r="M5" s="7"/>
      <c r="N5" s="7"/>
      <c r="O5" s="7"/>
      <c r="P5" s="7"/>
      <c r="Q5" s="17" t="str">
        <f t="shared" si="0"/>
        <v>9 Mar 2026</v>
      </c>
      <c r="R5" s="7"/>
      <c r="S5" s="7"/>
      <c r="T5" s="7"/>
      <c r="U5" s="7"/>
      <c r="V5" s="7"/>
      <c r="W5" s="7"/>
      <c r="X5" s="17" t="str">
        <f t="shared" si="0"/>
        <v>16 Mar 2026</v>
      </c>
      <c r="Y5" s="7"/>
      <c r="Z5" s="7"/>
      <c r="AA5" s="7"/>
      <c r="AB5" s="7"/>
      <c r="AC5" s="7"/>
      <c r="AD5" s="7"/>
      <c r="AE5" s="17" t="str">
        <f t="shared" si="0"/>
        <v>23 Mar 2026</v>
      </c>
      <c r="AF5" s="7"/>
      <c r="AG5" s="7"/>
      <c r="AH5" s="7"/>
      <c r="AI5" s="7"/>
      <c r="AJ5" s="7"/>
      <c r="AK5" s="7"/>
      <c r="AL5" s="17" t="str">
        <f t="shared" si="0"/>
        <v>30 Mar 2026</v>
      </c>
      <c r="AM5" s="7"/>
      <c r="AN5" s="7"/>
      <c r="AO5" s="7"/>
      <c r="AP5" s="7"/>
      <c r="AQ5" s="7"/>
      <c r="AR5" s="7"/>
      <c r="AS5" s="17" t="str">
        <f t="shared" si="0"/>
        <v>6 Apr 2026</v>
      </c>
      <c r="AT5" s="7"/>
      <c r="AU5" s="7"/>
      <c r="AV5" s="7"/>
      <c r="AW5" s="7"/>
      <c r="AX5" s="7"/>
      <c r="AY5" s="7"/>
      <c r="AZ5" s="17" t="str">
        <f t="shared" si="0"/>
        <v>13 Apr 2026</v>
      </c>
      <c r="BA5" s="7"/>
      <c r="BB5" s="7"/>
      <c r="BC5" s="7"/>
      <c r="BD5" s="7"/>
      <c r="BE5" s="7"/>
      <c r="BF5" s="7"/>
      <c r="BG5" s="17" t="str">
        <f t="shared" si="0"/>
        <v>20 Apr 2026</v>
      </c>
      <c r="BH5" s="7"/>
      <c r="BI5" s="7"/>
      <c r="BJ5" s="7"/>
      <c r="BK5" s="7"/>
      <c r="BL5" s="7"/>
      <c r="BM5" s="7"/>
      <c r="BN5" s="17" t="str">
        <f t="shared" si="0"/>
        <v>27 Apr 2026</v>
      </c>
      <c r="BO5" s="7"/>
      <c r="BP5" s="7"/>
      <c r="BQ5" s="7"/>
      <c r="BR5" s="7"/>
      <c r="BS5" s="7"/>
      <c r="BT5" s="7"/>
      <c r="BU5" s="17" t="str">
        <f t="shared" si="0"/>
        <v>4 May 2026</v>
      </c>
      <c r="BV5" s="7"/>
      <c r="BW5" s="7"/>
      <c r="BX5" s="7"/>
      <c r="BY5" s="7"/>
      <c r="BZ5" s="7"/>
      <c r="CA5" s="7"/>
      <c r="CB5" s="17" t="str">
        <f t="shared" si="0"/>
        <v>11 May 2026</v>
      </c>
      <c r="CC5" s="7"/>
      <c r="CD5" s="7"/>
      <c r="CE5" s="7"/>
      <c r="CF5" s="7"/>
      <c r="CG5" s="7"/>
      <c r="CH5" s="7"/>
      <c r="CI5" s="17" t="str">
        <f t="shared" si="0"/>
        <v>18 May 2026</v>
      </c>
      <c r="CJ5" s="7"/>
      <c r="CK5" s="7"/>
      <c r="CL5" s="7"/>
      <c r="CM5" s="7"/>
      <c r="CN5" s="7"/>
      <c r="CO5" s="7"/>
      <c r="CP5" s="17" t="str">
        <f t="shared" si="0"/>
        <v>25 May 2026</v>
      </c>
      <c r="CQ5" s="7"/>
      <c r="CR5" s="7"/>
      <c r="CS5" s="7"/>
      <c r="CT5" s="7"/>
      <c r="CU5" s="7"/>
      <c r="CV5" s="7"/>
      <c r="CW5" s="17" t="str">
        <f t="shared" si="0"/>
        <v>1 Jun 2026</v>
      </c>
      <c r="CX5" s="7"/>
      <c r="CY5" s="7"/>
      <c r="CZ5" s="7"/>
      <c r="DA5" s="7"/>
      <c r="DB5" s="7"/>
      <c r="DC5" s="7"/>
      <c r="DD5" s="17" t="str">
        <f t="shared" si="0"/>
        <v>8 Jun 2026</v>
      </c>
      <c r="DE5" s="7"/>
      <c r="DF5" s="7"/>
      <c r="DG5" s="7"/>
      <c r="DH5" s="7"/>
      <c r="DI5" s="7"/>
      <c r="DJ5" s="7"/>
      <c r="DK5" s="17" t="str">
        <f t="shared" si="0"/>
        <v>15 Jun 2026</v>
      </c>
      <c r="DL5" s="7"/>
      <c r="DM5" s="7"/>
      <c r="DN5" s="7"/>
      <c r="DO5" s="7"/>
      <c r="DP5" s="7"/>
      <c r="DQ5" s="7"/>
      <c r="DR5" s="17" t="str">
        <f t="shared" si="0"/>
        <v>22 Jun 2026</v>
      </c>
      <c r="DS5" s="7"/>
      <c r="DT5" s="7"/>
      <c r="DU5" s="7"/>
      <c r="DV5" s="7"/>
      <c r="DW5" s="7"/>
      <c r="DX5" s="7"/>
      <c r="DY5" s="17" t="str">
        <f t="shared" si="0"/>
        <v>29 Jun 2026</v>
      </c>
      <c r="DZ5" s="7"/>
      <c r="EA5" s="7"/>
      <c r="EB5" s="7"/>
      <c r="EC5" s="7"/>
      <c r="ED5" s="7"/>
      <c r="EE5" s="7"/>
      <c r="EF5" s="17" t="str">
        <f t="shared" si="0"/>
        <v>6 Jul 2026</v>
      </c>
      <c r="EG5" s="7"/>
      <c r="EH5" s="7"/>
      <c r="EI5" s="7"/>
      <c r="EJ5" s="7"/>
      <c r="EK5" s="7"/>
      <c r="EL5" s="7"/>
      <c r="EM5" s="17" t="str">
        <f t="shared" si="0"/>
        <v>13 Jul 2026</v>
      </c>
      <c r="EN5" s="7"/>
      <c r="EO5" s="7"/>
      <c r="EP5" s="7"/>
      <c r="EQ5" s="7"/>
      <c r="ER5" s="7"/>
      <c r="ES5" s="7"/>
      <c r="ET5" s="17" t="str">
        <f t="shared" si="0"/>
        <v>20 Jul 2026</v>
      </c>
      <c r="EU5" s="7"/>
      <c r="EV5" s="7"/>
      <c r="EW5" s="7"/>
      <c r="EX5" s="7"/>
      <c r="EY5" s="7"/>
      <c r="EZ5" s="7"/>
      <c r="FA5" s="17" t="str">
        <f t="shared" si="0"/>
        <v>27 Jul 2026</v>
      </c>
      <c r="FB5" s="7"/>
      <c r="FC5" s="7"/>
      <c r="FD5" s="7"/>
      <c r="FE5" s="7"/>
      <c r="FF5" s="7"/>
      <c r="FG5" s="7"/>
      <c r="FH5" s="17" t="str">
        <f t="shared" si="0"/>
        <v>3 Aug 2026</v>
      </c>
      <c r="FI5" s="7"/>
      <c r="FJ5" s="7"/>
      <c r="FK5" s="7"/>
      <c r="FL5" s="7"/>
      <c r="FM5" s="7"/>
      <c r="FN5" s="7"/>
      <c r="FO5" s="17" t="str">
        <f t="shared" si="0"/>
        <v>10 Aug 2026</v>
      </c>
      <c r="FP5" s="7"/>
      <c r="FQ5" s="7"/>
      <c r="FR5" s="7"/>
      <c r="FS5" s="7"/>
      <c r="FT5" s="7"/>
      <c r="FU5" s="7"/>
      <c r="FV5" s="17" t="str">
        <f t="shared" si="0"/>
        <v>17 Aug 2026</v>
      </c>
      <c r="FW5" s="7"/>
      <c r="FX5" s="7"/>
      <c r="FY5" s="7"/>
      <c r="FZ5" s="7"/>
      <c r="GA5" s="7"/>
      <c r="GB5" s="7"/>
      <c r="GC5" s="17" t="str">
        <f t="shared" si="0"/>
        <v>24 Aug 2026</v>
      </c>
      <c r="GD5" s="7"/>
      <c r="GE5" s="7"/>
      <c r="GF5" s="7"/>
      <c r="GG5" s="7"/>
      <c r="GH5" s="7"/>
      <c r="GI5" s="7"/>
    </row>
    <row r="6" ht="12" customHeight="1">
      <c r="B6" s="11"/>
      <c r="C6" s="11"/>
      <c r="D6" s="11"/>
      <c r="E6" s="11"/>
      <c r="F6" s="11"/>
      <c r="G6" s="11"/>
      <c r="H6" s="11"/>
      <c r="I6" s="12"/>
      <c r="J6" s="18">
        <f t="shared" si="1" ref="J6:GI6">DAY(J104)</f>
        <v>2</v>
      </c>
      <c r="K6" s="18">
        <f t="shared" si="1"/>
        <v>3</v>
      </c>
      <c r="L6" s="18">
        <f t="shared" si="1"/>
        <v>4</v>
      </c>
      <c r="M6" s="18">
        <f t="shared" si="1"/>
        <v>5</v>
      </c>
      <c r="N6" s="18">
        <f t="shared" si="1"/>
        <v>6</v>
      </c>
      <c r="O6" s="18">
        <f t="shared" si="1"/>
        <v>7</v>
      </c>
      <c r="P6" s="18">
        <f t="shared" si="1"/>
        <v>8</v>
      </c>
      <c r="Q6" s="18">
        <f t="shared" si="1"/>
        <v>9</v>
      </c>
      <c r="R6" s="18">
        <f t="shared" si="1"/>
        <v>10</v>
      </c>
      <c r="S6" s="18">
        <f t="shared" si="1"/>
        <v>11</v>
      </c>
      <c r="T6" s="18">
        <f t="shared" si="1"/>
        <v>12</v>
      </c>
      <c r="U6" s="18">
        <f t="shared" si="1"/>
        <v>13</v>
      </c>
      <c r="V6" s="18">
        <f t="shared" si="1"/>
        <v>14</v>
      </c>
      <c r="W6" s="18">
        <f t="shared" si="1"/>
        <v>15</v>
      </c>
      <c r="X6" s="18">
        <f t="shared" si="1"/>
        <v>16</v>
      </c>
      <c r="Y6" s="18">
        <f t="shared" si="1"/>
        <v>17</v>
      </c>
      <c r="Z6" s="18">
        <f t="shared" si="1"/>
        <v>18</v>
      </c>
      <c r="AA6" s="18">
        <f t="shared" si="1"/>
        <v>19</v>
      </c>
      <c r="AB6" s="18">
        <f t="shared" si="1"/>
        <v>20</v>
      </c>
      <c r="AC6" s="18">
        <f t="shared" si="1"/>
        <v>21</v>
      </c>
      <c r="AD6" s="18">
        <f t="shared" si="1"/>
        <v>22</v>
      </c>
      <c r="AE6" s="18">
        <f t="shared" si="1"/>
        <v>23</v>
      </c>
      <c r="AF6" s="18">
        <f t="shared" si="1"/>
        <v>24</v>
      </c>
      <c r="AG6" s="18">
        <f t="shared" si="1"/>
        <v>25</v>
      </c>
      <c r="AH6" s="18">
        <f t="shared" si="1"/>
        <v>26</v>
      </c>
      <c r="AI6" s="18">
        <f t="shared" si="1"/>
        <v>27</v>
      </c>
      <c r="AJ6" s="18">
        <f t="shared" si="1"/>
        <v>28</v>
      </c>
      <c r="AK6" s="18">
        <f t="shared" si="1"/>
        <v>29</v>
      </c>
      <c r="AL6" s="18">
        <f t="shared" si="1"/>
        <v>30</v>
      </c>
      <c r="AM6" s="18">
        <f t="shared" si="1"/>
        <v>31</v>
      </c>
      <c r="AN6" s="18">
        <f t="shared" si="1"/>
        <v>1</v>
      </c>
      <c r="AO6" s="18">
        <f t="shared" si="1"/>
        <v>2</v>
      </c>
      <c r="AP6" s="18">
        <f t="shared" si="1"/>
        <v>3</v>
      </c>
      <c r="AQ6" s="18">
        <f t="shared" si="1"/>
        <v>4</v>
      </c>
      <c r="AR6" s="18">
        <f t="shared" si="1"/>
        <v>5</v>
      </c>
      <c r="AS6" s="18">
        <f t="shared" si="1"/>
        <v>6</v>
      </c>
      <c r="AT6" s="18">
        <f t="shared" si="1"/>
        <v>7</v>
      </c>
      <c r="AU6" s="18">
        <f t="shared" si="1"/>
        <v>8</v>
      </c>
      <c r="AV6" s="18">
        <f t="shared" si="1"/>
        <v>9</v>
      </c>
      <c r="AW6" s="18">
        <f t="shared" si="1"/>
        <v>10</v>
      </c>
      <c r="AX6" s="18">
        <f t="shared" si="1"/>
        <v>11</v>
      </c>
      <c r="AY6" s="18">
        <f t="shared" si="1"/>
        <v>12</v>
      </c>
      <c r="AZ6" s="18">
        <f t="shared" si="1"/>
        <v>13</v>
      </c>
      <c r="BA6" s="18">
        <f t="shared" si="1"/>
        <v>14</v>
      </c>
      <c r="BB6" s="18">
        <f t="shared" si="1"/>
        <v>15</v>
      </c>
      <c r="BC6" s="18">
        <f t="shared" si="1"/>
        <v>16</v>
      </c>
      <c r="BD6" s="18">
        <f t="shared" si="1"/>
        <v>17</v>
      </c>
      <c r="BE6" s="18">
        <f t="shared" si="1"/>
        <v>18</v>
      </c>
      <c r="BF6" s="18">
        <f t="shared" si="1"/>
        <v>19</v>
      </c>
      <c r="BG6" s="18">
        <f t="shared" si="1"/>
        <v>20</v>
      </c>
      <c r="BH6" s="18">
        <f t="shared" si="1"/>
        <v>21</v>
      </c>
      <c r="BI6" s="18">
        <f t="shared" si="1"/>
        <v>22</v>
      </c>
      <c r="BJ6" s="18">
        <f t="shared" si="1"/>
        <v>23</v>
      </c>
      <c r="BK6" s="18">
        <f t="shared" si="1"/>
        <v>24</v>
      </c>
      <c r="BL6" s="18">
        <f t="shared" si="1"/>
        <v>25</v>
      </c>
      <c r="BM6" s="18">
        <f t="shared" si="1"/>
        <v>26</v>
      </c>
      <c r="BN6" s="18">
        <f t="shared" si="1"/>
        <v>27</v>
      </c>
      <c r="BO6" s="18">
        <f t="shared" si="1"/>
        <v>28</v>
      </c>
      <c r="BP6" s="18">
        <f t="shared" si="1"/>
        <v>29</v>
      </c>
      <c r="BQ6" s="18">
        <f t="shared" si="1"/>
        <v>30</v>
      </c>
      <c r="BR6" s="18">
        <f t="shared" si="1"/>
        <v>1</v>
      </c>
      <c r="BS6" s="18">
        <f t="shared" si="1"/>
        <v>2</v>
      </c>
      <c r="BT6" s="18">
        <f t="shared" si="1"/>
        <v>3</v>
      </c>
      <c r="BU6" s="18">
        <f t="shared" si="1"/>
        <v>4</v>
      </c>
      <c r="BV6" s="18">
        <f t="shared" si="1"/>
        <v>5</v>
      </c>
      <c r="BW6" s="18">
        <f t="shared" si="1"/>
        <v>6</v>
      </c>
      <c r="BX6" s="18">
        <f t="shared" si="1"/>
        <v>7</v>
      </c>
      <c r="BY6" s="18">
        <f t="shared" si="1"/>
        <v>8</v>
      </c>
      <c r="BZ6" s="18">
        <f t="shared" si="1"/>
        <v>9</v>
      </c>
      <c r="CA6" s="18">
        <f t="shared" si="1"/>
        <v>10</v>
      </c>
      <c r="CB6" s="18">
        <f t="shared" si="1"/>
        <v>11</v>
      </c>
      <c r="CC6" s="18">
        <f t="shared" si="1"/>
        <v>12</v>
      </c>
      <c r="CD6" s="18">
        <f t="shared" si="1"/>
        <v>13</v>
      </c>
      <c r="CE6" s="18">
        <f t="shared" si="1"/>
        <v>14</v>
      </c>
      <c r="CF6" s="18">
        <f t="shared" si="1"/>
        <v>15</v>
      </c>
      <c r="CG6" s="18">
        <f t="shared" si="1"/>
        <v>16</v>
      </c>
      <c r="CH6" s="18">
        <f t="shared" si="1"/>
        <v>17</v>
      </c>
      <c r="CI6" s="18">
        <f t="shared" si="1"/>
        <v>18</v>
      </c>
      <c r="CJ6" s="18">
        <f t="shared" si="1"/>
        <v>19</v>
      </c>
      <c r="CK6" s="18">
        <f t="shared" si="1"/>
        <v>20</v>
      </c>
      <c r="CL6" s="18">
        <f t="shared" si="1"/>
        <v>21</v>
      </c>
      <c r="CM6" s="18">
        <f t="shared" si="1"/>
        <v>22</v>
      </c>
      <c r="CN6" s="18">
        <f t="shared" si="1"/>
        <v>23</v>
      </c>
      <c r="CO6" s="18">
        <f t="shared" si="1"/>
        <v>24</v>
      </c>
      <c r="CP6" s="18">
        <f t="shared" si="1"/>
        <v>25</v>
      </c>
      <c r="CQ6" s="18">
        <f t="shared" si="1"/>
        <v>26</v>
      </c>
      <c r="CR6" s="18">
        <f t="shared" si="1"/>
        <v>27</v>
      </c>
      <c r="CS6" s="18">
        <f t="shared" si="1"/>
        <v>28</v>
      </c>
      <c r="CT6" s="18">
        <f t="shared" si="1"/>
        <v>29</v>
      </c>
      <c r="CU6" s="18">
        <f t="shared" si="1"/>
        <v>30</v>
      </c>
      <c r="CV6" s="18">
        <f t="shared" si="1"/>
        <v>31</v>
      </c>
      <c r="CW6" s="18">
        <f t="shared" si="1"/>
        <v>1</v>
      </c>
      <c r="CX6" s="18">
        <f t="shared" si="1"/>
        <v>2</v>
      </c>
      <c r="CY6" s="18">
        <f t="shared" si="1"/>
        <v>3</v>
      </c>
      <c r="CZ6" s="18">
        <f t="shared" si="1"/>
        <v>4</v>
      </c>
      <c r="DA6" s="18">
        <f t="shared" si="1"/>
        <v>5</v>
      </c>
      <c r="DB6" s="18">
        <f t="shared" si="1"/>
        <v>6</v>
      </c>
      <c r="DC6" s="18">
        <f t="shared" si="1"/>
        <v>7</v>
      </c>
      <c r="DD6" s="18">
        <f t="shared" si="1"/>
        <v>8</v>
      </c>
      <c r="DE6" s="18">
        <f t="shared" si="1"/>
        <v>9</v>
      </c>
      <c r="DF6" s="18">
        <f t="shared" si="1"/>
        <v>10</v>
      </c>
      <c r="DG6" s="18">
        <f t="shared" si="1"/>
        <v>11</v>
      </c>
      <c r="DH6" s="18">
        <f t="shared" si="1"/>
        <v>12</v>
      </c>
      <c r="DI6" s="18">
        <f t="shared" si="1"/>
        <v>13</v>
      </c>
      <c r="DJ6" s="18">
        <f t="shared" si="1"/>
        <v>14</v>
      </c>
      <c r="DK6" s="18">
        <f t="shared" si="1"/>
        <v>15</v>
      </c>
      <c r="DL6" s="18">
        <f t="shared" si="1"/>
        <v>16</v>
      </c>
      <c r="DM6" s="18">
        <f t="shared" si="1"/>
        <v>17</v>
      </c>
      <c r="DN6" s="18">
        <f t="shared" si="1"/>
        <v>18</v>
      </c>
      <c r="DO6" s="18">
        <f t="shared" si="1"/>
        <v>19</v>
      </c>
      <c r="DP6" s="18">
        <f t="shared" si="1"/>
        <v>20</v>
      </c>
      <c r="DQ6" s="18">
        <f t="shared" si="1"/>
        <v>21</v>
      </c>
      <c r="DR6" s="18">
        <f t="shared" si="1"/>
        <v>22</v>
      </c>
      <c r="DS6" s="18">
        <f t="shared" si="1"/>
        <v>23</v>
      </c>
      <c r="DT6" s="18">
        <f t="shared" si="1"/>
        <v>24</v>
      </c>
      <c r="DU6" s="18">
        <f t="shared" si="1"/>
        <v>25</v>
      </c>
      <c r="DV6" s="18">
        <f t="shared" si="1"/>
        <v>26</v>
      </c>
      <c r="DW6" s="18">
        <f t="shared" si="1"/>
        <v>27</v>
      </c>
      <c r="DX6" s="18">
        <f t="shared" si="1"/>
        <v>28</v>
      </c>
      <c r="DY6" s="18">
        <f t="shared" si="1"/>
        <v>29</v>
      </c>
      <c r="DZ6" s="18">
        <f t="shared" si="1"/>
        <v>30</v>
      </c>
      <c r="EA6" s="18">
        <f t="shared" si="1"/>
        <v>1</v>
      </c>
      <c r="EB6" s="18">
        <f t="shared" si="1"/>
        <v>2</v>
      </c>
      <c r="EC6" s="18">
        <f t="shared" si="1"/>
        <v>3</v>
      </c>
      <c r="ED6" s="18">
        <f t="shared" si="1"/>
        <v>4</v>
      </c>
      <c r="EE6" s="18">
        <f t="shared" si="1"/>
        <v>5</v>
      </c>
      <c r="EF6" s="18">
        <f t="shared" si="1"/>
        <v>6</v>
      </c>
      <c r="EG6" s="18">
        <f t="shared" si="1"/>
        <v>7</v>
      </c>
      <c r="EH6" s="18">
        <f t="shared" si="1"/>
        <v>8</v>
      </c>
      <c r="EI6" s="18">
        <f t="shared" si="1"/>
        <v>9</v>
      </c>
      <c r="EJ6" s="18">
        <f t="shared" si="1"/>
        <v>10</v>
      </c>
      <c r="EK6" s="18">
        <f t="shared" si="1"/>
        <v>11</v>
      </c>
      <c r="EL6" s="18">
        <f t="shared" si="1"/>
        <v>12</v>
      </c>
      <c r="EM6" s="18">
        <f t="shared" si="1"/>
        <v>13</v>
      </c>
      <c r="EN6" s="18">
        <f t="shared" si="1"/>
        <v>14</v>
      </c>
      <c r="EO6" s="18">
        <f t="shared" si="1"/>
        <v>15</v>
      </c>
      <c r="EP6" s="18">
        <f t="shared" si="1"/>
        <v>16</v>
      </c>
      <c r="EQ6" s="18">
        <f t="shared" si="1"/>
        <v>17</v>
      </c>
      <c r="ER6" s="18">
        <f t="shared" si="1"/>
        <v>18</v>
      </c>
      <c r="ES6" s="18">
        <f t="shared" si="1"/>
        <v>19</v>
      </c>
      <c r="ET6" s="18">
        <f t="shared" si="1"/>
        <v>20</v>
      </c>
      <c r="EU6" s="18">
        <f t="shared" si="1"/>
        <v>21</v>
      </c>
      <c r="EV6" s="18">
        <f t="shared" si="1"/>
        <v>22</v>
      </c>
      <c r="EW6" s="18">
        <f t="shared" si="1"/>
        <v>23</v>
      </c>
      <c r="EX6" s="18">
        <f t="shared" si="1"/>
        <v>24</v>
      </c>
      <c r="EY6" s="18">
        <f t="shared" si="1"/>
        <v>25</v>
      </c>
      <c r="EZ6" s="18">
        <f t="shared" si="1"/>
        <v>26</v>
      </c>
      <c r="FA6" s="18">
        <f t="shared" si="1"/>
        <v>27</v>
      </c>
      <c r="FB6" s="18">
        <f t="shared" si="1"/>
        <v>28</v>
      </c>
      <c r="FC6" s="18">
        <f t="shared" si="1"/>
        <v>29</v>
      </c>
      <c r="FD6" s="18">
        <f t="shared" si="1"/>
        <v>30</v>
      </c>
      <c r="FE6" s="18">
        <f t="shared" si="1"/>
        <v>31</v>
      </c>
      <c r="FF6" s="18">
        <f t="shared" si="1"/>
        <v>1</v>
      </c>
      <c r="FG6" s="18">
        <f t="shared" si="1"/>
        <v>2</v>
      </c>
      <c r="FH6" s="18">
        <f t="shared" si="1"/>
        <v>3</v>
      </c>
      <c r="FI6" s="18">
        <f t="shared" si="1"/>
        <v>4</v>
      </c>
      <c r="FJ6" s="18">
        <f t="shared" si="1"/>
        <v>5</v>
      </c>
      <c r="FK6" s="18">
        <f t="shared" si="1"/>
        <v>6</v>
      </c>
      <c r="FL6" s="18">
        <f t="shared" si="1"/>
        <v>7</v>
      </c>
      <c r="FM6" s="18">
        <f t="shared" si="1"/>
        <v>8</v>
      </c>
      <c r="FN6" s="18">
        <f t="shared" si="1"/>
        <v>9</v>
      </c>
      <c r="FO6" s="18">
        <f t="shared" si="1"/>
        <v>10</v>
      </c>
      <c r="FP6" s="18">
        <f t="shared" si="1"/>
        <v>11</v>
      </c>
      <c r="FQ6" s="18">
        <f t="shared" si="1"/>
        <v>12</v>
      </c>
      <c r="FR6" s="18">
        <f t="shared" si="1"/>
        <v>13</v>
      </c>
      <c r="FS6" s="18">
        <f t="shared" si="1"/>
        <v>14</v>
      </c>
      <c r="FT6" s="18">
        <f t="shared" si="1"/>
        <v>15</v>
      </c>
      <c r="FU6" s="18">
        <f t="shared" si="1"/>
        <v>16</v>
      </c>
      <c r="FV6" s="18">
        <f t="shared" si="1"/>
        <v>17</v>
      </c>
      <c r="FW6" s="18">
        <f t="shared" si="1"/>
        <v>18</v>
      </c>
      <c r="FX6" s="18">
        <f t="shared" si="1"/>
        <v>19</v>
      </c>
      <c r="FY6" s="18">
        <f t="shared" si="1"/>
        <v>20</v>
      </c>
      <c r="FZ6" s="18">
        <f t="shared" si="1"/>
        <v>21</v>
      </c>
      <c r="GA6" s="18">
        <f t="shared" si="1"/>
        <v>22</v>
      </c>
      <c r="GB6" s="18">
        <f t="shared" si="1"/>
        <v>23</v>
      </c>
      <c r="GC6" s="18">
        <f t="shared" si="1"/>
        <v>24</v>
      </c>
      <c r="GD6" s="18">
        <f t="shared" si="1"/>
        <v>25</v>
      </c>
      <c r="GE6" s="18">
        <f t="shared" si="1"/>
        <v>26</v>
      </c>
      <c r="GF6" s="18">
        <f t="shared" si="1"/>
        <v>27</v>
      </c>
      <c r="GG6" s="18">
        <f t="shared" si="1"/>
        <v>28</v>
      </c>
      <c r="GH6" s="18">
        <f t="shared" si="1"/>
        <v>29</v>
      </c>
      <c r="GI6" s="18">
        <f t="shared" si="1"/>
        <v>30</v>
      </c>
    </row>
    <row r="7" ht="15.75" customHeight="1">
      <c r="B7" s="19" t="s">
        <v>57</v>
      </c>
      <c r="C7" s="20" t="s">
        <v>58</v>
      </c>
      <c r="D7" s="19" t="s">
        <v>59</v>
      </c>
      <c r="E7" s="19" t="s">
        <v>60</v>
      </c>
      <c r="F7" s="19" t="s">
        <v>61</v>
      </c>
      <c r="G7" s="19" t="s">
        <v>62</v>
      </c>
      <c r="H7" s="19" t="s">
        <v>63</v>
      </c>
      <c r="I7" s="21" t="s">
        <v>64</v>
      </c>
      <c r="J7" s="22" t="str">
        <f t="shared" si="2" ref="J7:GI7">LEFT(TEXT(J104,"ddd"),1)</f>
        <v>M</v>
      </c>
      <c r="K7" s="22" t="str">
        <f t="shared" si="2"/>
        <v>T</v>
      </c>
      <c r="L7" s="22" t="str">
        <f t="shared" si="2"/>
        <v>W</v>
      </c>
      <c r="M7" s="22" t="str">
        <f t="shared" si="2"/>
        <v>T</v>
      </c>
      <c r="N7" s="22" t="str">
        <f t="shared" si="2"/>
        <v>F</v>
      </c>
      <c r="O7" s="22" t="str">
        <f t="shared" si="2"/>
        <v>S</v>
      </c>
      <c r="P7" s="22" t="str">
        <f t="shared" si="2"/>
        <v>S</v>
      </c>
      <c r="Q7" s="22" t="str">
        <f t="shared" si="2"/>
        <v>M</v>
      </c>
      <c r="R7" s="22" t="str">
        <f t="shared" si="2"/>
        <v>T</v>
      </c>
      <c r="S7" s="22" t="str">
        <f t="shared" si="2"/>
        <v>W</v>
      </c>
      <c r="T7" s="22" t="str">
        <f t="shared" si="2"/>
        <v>T</v>
      </c>
      <c r="U7" s="22" t="str">
        <f t="shared" si="2"/>
        <v>F</v>
      </c>
      <c r="V7" s="22" t="str">
        <f t="shared" si="2"/>
        <v>S</v>
      </c>
      <c r="W7" s="22" t="str">
        <f t="shared" si="2"/>
        <v>S</v>
      </c>
      <c r="X7" s="22" t="str">
        <f t="shared" si="2"/>
        <v>M</v>
      </c>
      <c r="Y7" s="22" t="str">
        <f t="shared" si="2"/>
        <v>T</v>
      </c>
      <c r="Z7" s="22" t="str">
        <f t="shared" si="2"/>
        <v>W</v>
      </c>
      <c r="AA7" s="22" t="str">
        <f t="shared" si="2"/>
        <v>T</v>
      </c>
      <c r="AB7" s="22" t="str">
        <f t="shared" si="2"/>
        <v>F</v>
      </c>
      <c r="AC7" s="22" t="str">
        <f t="shared" si="2"/>
        <v>S</v>
      </c>
      <c r="AD7" s="22" t="str">
        <f t="shared" si="2"/>
        <v>S</v>
      </c>
      <c r="AE7" s="22" t="str">
        <f t="shared" si="2"/>
        <v>M</v>
      </c>
      <c r="AF7" s="22" t="str">
        <f t="shared" si="2"/>
        <v>T</v>
      </c>
      <c r="AG7" s="22" t="str">
        <f t="shared" si="2"/>
        <v>W</v>
      </c>
      <c r="AH7" s="22" t="str">
        <f t="shared" si="2"/>
        <v>T</v>
      </c>
      <c r="AI7" s="22" t="str">
        <f t="shared" si="2"/>
        <v>F</v>
      </c>
      <c r="AJ7" s="22" t="str">
        <f t="shared" si="2"/>
        <v>S</v>
      </c>
      <c r="AK7" s="22" t="str">
        <f t="shared" si="2"/>
        <v>S</v>
      </c>
      <c r="AL7" s="22" t="str">
        <f t="shared" si="2"/>
        <v>M</v>
      </c>
      <c r="AM7" s="22" t="str">
        <f t="shared" si="2"/>
        <v>T</v>
      </c>
      <c r="AN7" s="22" t="str">
        <f t="shared" si="2"/>
        <v>W</v>
      </c>
      <c r="AO7" s="22" t="str">
        <f t="shared" si="2"/>
        <v>T</v>
      </c>
      <c r="AP7" s="22" t="str">
        <f t="shared" si="2"/>
        <v>F</v>
      </c>
      <c r="AQ7" s="22" t="str">
        <f t="shared" si="2"/>
        <v>S</v>
      </c>
      <c r="AR7" s="22" t="str">
        <f t="shared" si="2"/>
        <v>S</v>
      </c>
      <c r="AS7" s="22" t="str">
        <f t="shared" si="2"/>
        <v>M</v>
      </c>
      <c r="AT7" s="22" t="str">
        <f t="shared" si="2"/>
        <v>T</v>
      </c>
      <c r="AU7" s="22" t="str">
        <f t="shared" si="2"/>
        <v>W</v>
      </c>
      <c r="AV7" s="22" t="str">
        <f t="shared" si="2"/>
        <v>T</v>
      </c>
      <c r="AW7" s="22" t="str">
        <f t="shared" si="2"/>
        <v>F</v>
      </c>
      <c r="AX7" s="22" t="str">
        <f t="shared" si="2"/>
        <v>S</v>
      </c>
      <c r="AY7" s="22" t="str">
        <f t="shared" si="2"/>
        <v>S</v>
      </c>
      <c r="AZ7" s="22" t="str">
        <f t="shared" si="2"/>
        <v>M</v>
      </c>
      <c r="BA7" s="22" t="str">
        <f t="shared" si="2"/>
        <v>T</v>
      </c>
      <c r="BB7" s="22" t="str">
        <f t="shared" si="2"/>
        <v>W</v>
      </c>
      <c r="BC7" s="22" t="str">
        <f t="shared" si="2"/>
        <v>T</v>
      </c>
      <c r="BD7" s="22" t="str">
        <f t="shared" si="2"/>
        <v>F</v>
      </c>
      <c r="BE7" s="22" t="str">
        <f t="shared" si="2"/>
        <v>S</v>
      </c>
      <c r="BF7" s="22" t="str">
        <f t="shared" si="2"/>
        <v>S</v>
      </c>
      <c r="BG7" s="22" t="str">
        <f t="shared" si="2"/>
        <v>M</v>
      </c>
      <c r="BH7" s="22" t="str">
        <f t="shared" si="2"/>
        <v>T</v>
      </c>
      <c r="BI7" s="22" t="str">
        <f t="shared" si="2"/>
        <v>W</v>
      </c>
      <c r="BJ7" s="22" t="str">
        <f t="shared" si="2"/>
        <v>T</v>
      </c>
      <c r="BK7" s="22" t="str">
        <f t="shared" si="2"/>
        <v>F</v>
      </c>
      <c r="BL7" s="22" t="str">
        <f t="shared" si="2"/>
        <v>S</v>
      </c>
      <c r="BM7" s="22" t="str">
        <f t="shared" si="2"/>
        <v>S</v>
      </c>
      <c r="BN7" s="22" t="str">
        <f t="shared" si="2"/>
        <v>M</v>
      </c>
      <c r="BO7" s="22" t="str">
        <f t="shared" si="2"/>
        <v>T</v>
      </c>
      <c r="BP7" s="22" t="str">
        <f t="shared" si="2"/>
        <v>W</v>
      </c>
      <c r="BQ7" s="22" t="str">
        <f t="shared" si="2"/>
        <v>T</v>
      </c>
      <c r="BR7" s="22" t="str">
        <f t="shared" si="2"/>
        <v>F</v>
      </c>
      <c r="BS7" s="22" t="str">
        <f t="shared" si="2"/>
        <v>S</v>
      </c>
      <c r="BT7" s="22" t="str">
        <f t="shared" si="2"/>
        <v>S</v>
      </c>
      <c r="BU7" s="22" t="str">
        <f t="shared" si="2"/>
        <v>M</v>
      </c>
      <c r="BV7" s="22" t="str">
        <f t="shared" si="2"/>
        <v>T</v>
      </c>
      <c r="BW7" s="22" t="str">
        <f t="shared" si="2"/>
        <v>W</v>
      </c>
      <c r="BX7" s="22" t="str">
        <f t="shared" si="2"/>
        <v>T</v>
      </c>
      <c r="BY7" s="22" t="str">
        <f t="shared" si="2"/>
        <v>F</v>
      </c>
      <c r="BZ7" s="22" t="str">
        <f t="shared" si="2"/>
        <v>S</v>
      </c>
      <c r="CA7" s="22" t="str">
        <f t="shared" si="2"/>
        <v>S</v>
      </c>
      <c r="CB7" s="22" t="str">
        <f t="shared" si="2"/>
        <v>M</v>
      </c>
      <c r="CC7" s="22" t="str">
        <f t="shared" si="2"/>
        <v>T</v>
      </c>
      <c r="CD7" s="22" t="str">
        <f t="shared" si="2"/>
        <v>W</v>
      </c>
      <c r="CE7" s="22" t="str">
        <f t="shared" si="2"/>
        <v>T</v>
      </c>
      <c r="CF7" s="22" t="str">
        <f t="shared" si="2"/>
        <v>F</v>
      </c>
      <c r="CG7" s="22" t="str">
        <f t="shared" si="2"/>
        <v>S</v>
      </c>
      <c r="CH7" s="22" t="str">
        <f t="shared" si="2"/>
        <v>S</v>
      </c>
      <c r="CI7" s="22" t="str">
        <f t="shared" si="2"/>
        <v>M</v>
      </c>
      <c r="CJ7" s="22" t="str">
        <f t="shared" si="2"/>
        <v>T</v>
      </c>
      <c r="CK7" s="22" t="str">
        <f t="shared" si="2"/>
        <v>W</v>
      </c>
      <c r="CL7" s="22" t="str">
        <f t="shared" si="2"/>
        <v>T</v>
      </c>
      <c r="CM7" s="22" t="str">
        <f t="shared" si="2"/>
        <v>F</v>
      </c>
      <c r="CN7" s="22" t="str">
        <f t="shared" si="2"/>
        <v>S</v>
      </c>
      <c r="CO7" s="22" t="str">
        <f t="shared" si="2"/>
        <v>S</v>
      </c>
      <c r="CP7" s="22" t="str">
        <f t="shared" si="2"/>
        <v>M</v>
      </c>
      <c r="CQ7" s="22" t="str">
        <f t="shared" si="2"/>
        <v>T</v>
      </c>
      <c r="CR7" s="22" t="str">
        <f t="shared" si="2"/>
        <v>W</v>
      </c>
      <c r="CS7" s="22" t="str">
        <f t="shared" si="2"/>
        <v>T</v>
      </c>
      <c r="CT7" s="22" t="str">
        <f t="shared" si="2"/>
        <v>F</v>
      </c>
      <c r="CU7" s="22" t="str">
        <f t="shared" si="2"/>
        <v>S</v>
      </c>
      <c r="CV7" s="22" t="str">
        <f t="shared" si="2"/>
        <v>S</v>
      </c>
      <c r="CW7" s="22" t="str">
        <f t="shared" si="2"/>
        <v>M</v>
      </c>
      <c r="CX7" s="22" t="str">
        <f t="shared" si="2"/>
        <v>T</v>
      </c>
      <c r="CY7" s="22" t="str">
        <f t="shared" si="2"/>
        <v>W</v>
      </c>
      <c r="CZ7" s="22" t="str">
        <f t="shared" si="2"/>
        <v>T</v>
      </c>
      <c r="DA7" s="22" t="str">
        <f t="shared" si="2"/>
        <v>F</v>
      </c>
      <c r="DB7" s="22" t="str">
        <f t="shared" si="2"/>
        <v>S</v>
      </c>
      <c r="DC7" s="22" t="str">
        <f t="shared" si="2"/>
        <v>S</v>
      </c>
      <c r="DD7" s="22" t="str">
        <f t="shared" si="2"/>
        <v>M</v>
      </c>
      <c r="DE7" s="22" t="str">
        <f t="shared" si="2"/>
        <v>T</v>
      </c>
      <c r="DF7" s="22" t="str">
        <f t="shared" si="2"/>
        <v>W</v>
      </c>
      <c r="DG7" s="22" t="str">
        <f t="shared" si="2"/>
        <v>T</v>
      </c>
      <c r="DH7" s="22" t="str">
        <f t="shared" si="2"/>
        <v>F</v>
      </c>
      <c r="DI7" s="22" t="str">
        <f t="shared" si="2"/>
        <v>S</v>
      </c>
      <c r="DJ7" s="22" t="str">
        <f t="shared" si="2"/>
        <v>S</v>
      </c>
      <c r="DK7" s="22" t="str">
        <f t="shared" si="2"/>
        <v>M</v>
      </c>
      <c r="DL7" s="22" t="str">
        <f t="shared" si="2"/>
        <v>T</v>
      </c>
      <c r="DM7" s="22" t="str">
        <f t="shared" si="2"/>
        <v>W</v>
      </c>
      <c r="DN7" s="22" t="str">
        <f t="shared" si="2"/>
        <v>T</v>
      </c>
      <c r="DO7" s="22" t="str">
        <f t="shared" si="2"/>
        <v>F</v>
      </c>
      <c r="DP7" s="22" t="str">
        <f t="shared" si="2"/>
        <v>S</v>
      </c>
      <c r="DQ7" s="22" t="str">
        <f t="shared" si="2"/>
        <v>S</v>
      </c>
      <c r="DR7" s="22" t="str">
        <f t="shared" si="2"/>
        <v>M</v>
      </c>
      <c r="DS7" s="22" t="str">
        <f t="shared" si="2"/>
        <v>T</v>
      </c>
      <c r="DT7" s="22" t="str">
        <f t="shared" si="2"/>
        <v>W</v>
      </c>
      <c r="DU7" s="22" t="str">
        <f t="shared" si="2"/>
        <v>T</v>
      </c>
      <c r="DV7" s="22" t="str">
        <f t="shared" si="2"/>
        <v>F</v>
      </c>
      <c r="DW7" s="22" t="str">
        <f t="shared" si="2"/>
        <v>S</v>
      </c>
      <c r="DX7" s="22" t="str">
        <f t="shared" si="2"/>
        <v>S</v>
      </c>
      <c r="DY7" s="22" t="str">
        <f t="shared" si="2"/>
        <v>M</v>
      </c>
      <c r="DZ7" s="22" t="str">
        <f t="shared" si="2"/>
        <v>T</v>
      </c>
      <c r="EA7" s="22" t="str">
        <f t="shared" si="2"/>
        <v>W</v>
      </c>
      <c r="EB7" s="22" t="str">
        <f t="shared" si="2"/>
        <v>T</v>
      </c>
      <c r="EC7" s="22" t="str">
        <f t="shared" si="2"/>
        <v>F</v>
      </c>
      <c r="ED7" s="22" t="str">
        <f t="shared" si="2"/>
        <v>S</v>
      </c>
      <c r="EE7" s="22" t="str">
        <f t="shared" si="2"/>
        <v>S</v>
      </c>
      <c r="EF7" s="22" t="str">
        <f t="shared" si="2"/>
        <v>M</v>
      </c>
      <c r="EG7" s="22" t="str">
        <f t="shared" si="2"/>
        <v>T</v>
      </c>
      <c r="EH7" s="22" t="str">
        <f t="shared" si="2"/>
        <v>W</v>
      </c>
      <c r="EI7" s="22" t="str">
        <f t="shared" si="2"/>
        <v>T</v>
      </c>
      <c r="EJ7" s="22" t="str">
        <f t="shared" si="2"/>
        <v>F</v>
      </c>
      <c r="EK7" s="22" t="str">
        <f t="shared" si="2"/>
        <v>S</v>
      </c>
      <c r="EL7" s="22" t="str">
        <f t="shared" si="2"/>
        <v>S</v>
      </c>
      <c r="EM7" s="22" t="str">
        <f t="shared" si="2"/>
        <v>M</v>
      </c>
      <c r="EN7" s="22" t="str">
        <f t="shared" si="2"/>
        <v>T</v>
      </c>
      <c r="EO7" s="22" t="str">
        <f t="shared" si="2"/>
        <v>W</v>
      </c>
      <c r="EP7" s="22" t="str">
        <f t="shared" si="2"/>
        <v>T</v>
      </c>
      <c r="EQ7" s="22" t="str">
        <f t="shared" si="2"/>
        <v>F</v>
      </c>
      <c r="ER7" s="22" t="str">
        <f t="shared" si="2"/>
        <v>S</v>
      </c>
      <c r="ES7" s="22" t="str">
        <f t="shared" si="2"/>
        <v>S</v>
      </c>
      <c r="ET7" s="22" t="str">
        <f t="shared" si="2"/>
        <v>M</v>
      </c>
      <c r="EU7" s="22" t="str">
        <f t="shared" si="2"/>
        <v>T</v>
      </c>
      <c r="EV7" s="22" t="str">
        <f t="shared" si="2"/>
        <v>W</v>
      </c>
      <c r="EW7" s="22" t="str">
        <f t="shared" si="2"/>
        <v>T</v>
      </c>
      <c r="EX7" s="22" t="str">
        <f t="shared" si="2"/>
        <v>F</v>
      </c>
      <c r="EY7" s="22" t="str">
        <f t="shared" si="2"/>
        <v>S</v>
      </c>
      <c r="EZ7" s="22" t="str">
        <f t="shared" si="2"/>
        <v>S</v>
      </c>
      <c r="FA7" s="22" t="str">
        <f t="shared" si="2"/>
        <v>M</v>
      </c>
      <c r="FB7" s="22" t="str">
        <f t="shared" si="2"/>
        <v>T</v>
      </c>
      <c r="FC7" s="22" t="str">
        <f t="shared" si="2"/>
        <v>W</v>
      </c>
      <c r="FD7" s="22" t="str">
        <f t="shared" si="2"/>
        <v>T</v>
      </c>
      <c r="FE7" s="22" t="str">
        <f t="shared" si="2"/>
        <v>F</v>
      </c>
      <c r="FF7" s="22" t="str">
        <f t="shared" si="2"/>
        <v>S</v>
      </c>
      <c r="FG7" s="22" t="str">
        <f t="shared" si="2"/>
        <v>S</v>
      </c>
      <c r="FH7" s="22" t="str">
        <f t="shared" si="2"/>
        <v>M</v>
      </c>
      <c r="FI7" s="22" t="str">
        <f t="shared" si="2"/>
        <v>T</v>
      </c>
      <c r="FJ7" s="22" t="str">
        <f t="shared" si="2"/>
        <v>W</v>
      </c>
      <c r="FK7" s="22" t="str">
        <f t="shared" si="2"/>
        <v>T</v>
      </c>
      <c r="FL7" s="22" t="str">
        <f t="shared" si="2"/>
        <v>F</v>
      </c>
      <c r="FM7" s="22" t="str">
        <f t="shared" si="2"/>
        <v>S</v>
      </c>
      <c r="FN7" s="22" t="str">
        <f t="shared" si="2"/>
        <v>S</v>
      </c>
      <c r="FO7" s="22" t="str">
        <f t="shared" si="2"/>
        <v>M</v>
      </c>
      <c r="FP7" s="22" t="str">
        <f t="shared" si="2"/>
        <v>T</v>
      </c>
      <c r="FQ7" s="22" t="str">
        <f t="shared" si="2"/>
        <v>W</v>
      </c>
      <c r="FR7" s="22" t="str">
        <f t="shared" si="2"/>
        <v>T</v>
      </c>
      <c r="FS7" s="22" t="str">
        <f t="shared" si="2"/>
        <v>F</v>
      </c>
      <c r="FT7" s="22" t="str">
        <f t="shared" si="2"/>
        <v>S</v>
      </c>
      <c r="FU7" s="22" t="str">
        <f t="shared" si="2"/>
        <v>S</v>
      </c>
      <c r="FV7" s="22" t="str">
        <f t="shared" si="2"/>
        <v>M</v>
      </c>
      <c r="FW7" s="22" t="str">
        <f t="shared" si="2"/>
        <v>T</v>
      </c>
      <c r="FX7" s="22" t="str">
        <f t="shared" si="2"/>
        <v>W</v>
      </c>
      <c r="FY7" s="22" t="str">
        <f t="shared" si="2"/>
        <v>T</v>
      </c>
      <c r="FZ7" s="22" t="str">
        <f t="shared" si="2"/>
        <v>F</v>
      </c>
      <c r="GA7" s="22" t="str">
        <f t="shared" si="2"/>
        <v>S</v>
      </c>
      <c r="GB7" s="22" t="str">
        <f t="shared" si="2"/>
        <v>S</v>
      </c>
      <c r="GC7" s="22" t="str">
        <f t="shared" si="2"/>
        <v>M</v>
      </c>
      <c r="GD7" s="22" t="str">
        <f t="shared" si="2"/>
        <v>T</v>
      </c>
      <c r="GE7" s="22" t="str">
        <f t="shared" si="2"/>
        <v>W</v>
      </c>
      <c r="GF7" s="22" t="str">
        <f t="shared" si="2"/>
        <v>T</v>
      </c>
      <c r="GG7" s="22" t="str">
        <f t="shared" si="2"/>
        <v>F</v>
      </c>
      <c r="GH7" s="22" t="str">
        <f t="shared" si="2"/>
        <v>S</v>
      </c>
      <c r="GI7" s="22" t="str">
        <f t="shared" si="2"/>
        <v>S</v>
      </c>
    </row>
    <row r="8" ht="16.5" customHeight="1">
      <c r="B8" s="23">
        <v>1</v>
      </c>
      <c r="C8" s="24" t="s">
        <v>70</v>
      </c>
      <c r="D8" s="24"/>
      <c r="E8" s="25"/>
      <c r="F8" s="25"/>
      <c r="G8" s="25" t="s">
        <v>71</v>
      </c>
      <c r="H8" s="25"/>
      <c r="I8" s="26" t="s">
        <v>71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</row>
    <row r="9" ht="16.5" customHeight="1">
      <c r="B9" s="28">
        <v>1.1</v>
      </c>
      <c r="C9" s="29" t="s">
        <v>72</v>
      </c>
      <c r="D9" s="30" t="s">
        <v>2</v>
      </c>
      <c r="E9" s="31">
        <f t="shared" si="3"/>
        <v>46083</v>
      </c>
      <c r="F9" s="31">
        <f>DATE(2026,3,6)</f>
        <v>46087</v>
      </c>
      <c r="G9" s="32">
        <f t="shared" si="4" ref="G9:G40">F9-E9+1</f>
        <v>5</v>
      </c>
      <c r="H9" s="33">
        <v>1</v>
      </c>
      <c r="I9" s="34">
        <f t="shared" si="5" ref="I9:I40">NETWORKDAYS(E9,F9)</f>
        <v>5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</row>
    <row r="10" ht="16.5" customHeight="1">
      <c r="B10" s="28">
        <v>1.2</v>
      </c>
      <c r="C10" s="29" t="s">
        <v>72</v>
      </c>
      <c r="D10" s="30" t="s">
        <v>2</v>
      </c>
      <c r="E10" s="31">
        <f t="shared" si="6" ref="E10:E11">DATE(2026,3,4)</f>
        <v>46085</v>
      </c>
      <c r="F10" s="31">
        <f t="shared" si="7" ref="F10:F12">DATE(2026,3,20)</f>
        <v>46101</v>
      </c>
      <c r="G10" s="32">
        <f t="shared" si="4"/>
        <v>17</v>
      </c>
      <c r="H10" s="33">
        <v>0.75</v>
      </c>
      <c r="I10" s="34">
        <f t="shared" si="5"/>
        <v>13</v>
      </c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</row>
    <row r="11" ht="16.5" customHeight="1">
      <c r="B11" s="28" t="s">
        <v>73</v>
      </c>
      <c r="C11" s="35" t="s">
        <v>74</v>
      </c>
      <c r="D11" s="30"/>
      <c r="E11" s="31">
        <f t="shared" si="6"/>
        <v>46085</v>
      </c>
      <c r="F11" s="31">
        <f>DATE(2026,3,13)</f>
        <v>46094</v>
      </c>
      <c r="G11" s="32">
        <f t="shared" si="4"/>
        <v>10</v>
      </c>
      <c r="H11" s="33">
        <v>1</v>
      </c>
      <c r="I11" s="34">
        <f t="shared" si="5"/>
        <v>8</v>
      </c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</row>
    <row r="12" ht="16.5" customHeight="1">
      <c r="B12" s="28" t="s">
        <v>75</v>
      </c>
      <c r="C12" s="35" t="s">
        <v>74</v>
      </c>
      <c r="D12" s="30"/>
      <c r="E12" s="31">
        <f>DATE(2026,3,11)</f>
        <v>46092</v>
      </c>
      <c r="F12" s="31">
        <f t="shared" si="7"/>
        <v>46101</v>
      </c>
      <c r="G12" s="32">
        <f t="shared" si="4"/>
        <v>10</v>
      </c>
      <c r="H12" s="33">
        <v>0.5</v>
      </c>
      <c r="I12" s="34">
        <f t="shared" si="5"/>
        <v>8</v>
      </c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</row>
    <row r="13" ht="16.5" customHeight="1">
      <c r="B13" s="28">
        <v>1.3</v>
      </c>
      <c r="C13" s="29" t="s">
        <v>72</v>
      </c>
      <c r="D13" s="30"/>
      <c r="E13" s="31">
        <f t="shared" si="8" ref="E13:E14">DATE(2026,3,9)</f>
        <v>46090</v>
      </c>
      <c r="F13" s="31">
        <f t="shared" si="9" ref="F13:F15">DATE(2026,3,27)</f>
        <v>46108</v>
      </c>
      <c r="G13" s="32">
        <f t="shared" si="4"/>
        <v>19</v>
      </c>
      <c r="H13" s="33">
        <v>0.6</v>
      </c>
      <c r="I13" s="34">
        <f t="shared" si="5"/>
        <v>15</v>
      </c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</row>
    <row r="14" ht="16.5" customHeight="1">
      <c r="B14" s="28" t="s">
        <v>76</v>
      </c>
      <c r="C14" s="35" t="s">
        <v>74</v>
      </c>
      <c r="D14" s="30"/>
      <c r="E14" s="31">
        <f t="shared" si="8"/>
        <v>46090</v>
      </c>
      <c r="F14" s="31">
        <f>DATE(2026,3,18)</f>
        <v>46099</v>
      </c>
      <c r="G14" s="32">
        <f t="shared" si="4"/>
        <v>10</v>
      </c>
      <c r="H14" s="33">
        <v>0.8</v>
      </c>
      <c r="I14" s="34">
        <f t="shared" si="5"/>
        <v>8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</row>
    <row r="15" ht="16.5" customHeight="1">
      <c r="B15" s="28" t="s">
        <v>77</v>
      </c>
      <c r="C15" s="35" t="s">
        <v>74</v>
      </c>
      <c r="D15" s="30"/>
      <c r="E15" s="31">
        <f>DATE(2026,3,16)</f>
        <v>46097</v>
      </c>
      <c r="F15" s="31">
        <f t="shared" si="9"/>
        <v>46108</v>
      </c>
      <c r="G15" s="32">
        <f t="shared" si="4"/>
        <v>12</v>
      </c>
      <c r="H15" s="33">
        <v>0.4</v>
      </c>
      <c r="I15" s="34">
        <f t="shared" si="5"/>
        <v>10</v>
      </c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</row>
    <row r="16" ht="16.5" customHeight="1">
      <c r="B16" s="28">
        <v>1.4</v>
      </c>
      <c r="C16" s="29" t="s">
        <v>72</v>
      </c>
      <c r="D16" s="30"/>
      <c r="E16" s="31">
        <f>DATE(2026,3,23)</f>
        <v>46104</v>
      </c>
      <c r="F16" s="31">
        <f>DATE(2026,4,3)</f>
        <v>46115</v>
      </c>
      <c r="G16" s="32">
        <f t="shared" si="4"/>
        <v>12</v>
      </c>
      <c r="H16" s="33">
        <v>0</v>
      </c>
      <c r="I16" s="34">
        <f t="shared" si="5"/>
        <v>10</v>
      </c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</row>
    <row r="17" ht="16.5" customHeight="1">
      <c r="B17" s="28">
        <v>1.5</v>
      </c>
      <c r="C17" s="29" t="s">
        <v>72</v>
      </c>
      <c r="D17" s="30"/>
      <c r="E17" s="31">
        <f>DATE(2026,3,30)</f>
        <v>46111</v>
      </c>
      <c r="F17" s="31">
        <f>DATE(2026,4,10)</f>
        <v>46122</v>
      </c>
      <c r="G17" s="32">
        <f t="shared" si="4"/>
        <v>12</v>
      </c>
      <c r="H17" s="33">
        <v>0</v>
      </c>
      <c r="I17" s="34">
        <f t="shared" si="5"/>
        <v>10</v>
      </c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</row>
    <row r="18" ht="16.5" customHeight="1">
      <c r="B18" s="23">
        <v>2</v>
      </c>
      <c r="C18" s="24" t="s">
        <v>70</v>
      </c>
      <c r="D18" s="24"/>
      <c r="E18" s="25"/>
      <c r="F18" s="25"/>
      <c r="G18" s="25" t="s">
        <v>71</v>
      </c>
      <c r="H18" s="25"/>
      <c r="I18" s="26" t="s">
        <v>71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27"/>
      <c r="GB18" s="27"/>
      <c r="GC18" s="27"/>
      <c r="GD18" s="27"/>
      <c r="GE18" s="27"/>
      <c r="GF18" s="27"/>
      <c r="GG18" s="27"/>
      <c r="GH18" s="27"/>
      <c r="GI18" s="27"/>
    </row>
    <row r="19" ht="16.5" customHeight="1">
      <c r="B19" s="28">
        <v>2.1</v>
      </c>
      <c r="C19" s="29" t="s">
        <v>72</v>
      </c>
      <c r="D19" s="30" t="s">
        <v>2</v>
      </c>
      <c r="E19" s="31">
        <f t="shared" si="10" ref="E19:E20">DATE(2026,4,6)</f>
        <v>46118</v>
      </c>
      <c r="F19" s="31">
        <f t="shared" si="11" ref="F19:F21">DATE(2026,4,24)</f>
        <v>46136</v>
      </c>
      <c r="G19" s="32">
        <f t="shared" si="4"/>
        <v>19</v>
      </c>
      <c r="H19" s="33">
        <v>0</v>
      </c>
      <c r="I19" s="34">
        <f t="shared" si="5"/>
        <v>15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</row>
    <row r="20" ht="16.5" customHeight="1">
      <c r="B20" s="28" t="s">
        <v>78</v>
      </c>
      <c r="C20" s="35" t="s">
        <v>74</v>
      </c>
      <c r="D20" s="30"/>
      <c r="E20" s="31">
        <f t="shared" si="10"/>
        <v>46118</v>
      </c>
      <c r="F20" s="31">
        <f>DATE(2026,4,17)</f>
        <v>46129</v>
      </c>
      <c r="G20" s="32">
        <f t="shared" si="4"/>
        <v>12</v>
      </c>
      <c r="H20" s="33">
        <v>0</v>
      </c>
      <c r="I20" s="34">
        <f t="shared" si="5"/>
        <v>10</v>
      </c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</row>
    <row r="21" ht="16.5" customHeight="1">
      <c r="B21" s="28" t="s">
        <v>79</v>
      </c>
      <c r="C21" s="35" t="s">
        <v>74</v>
      </c>
      <c r="D21" s="30"/>
      <c r="E21" s="31">
        <f>DATE(2026,4,14)</f>
        <v>46126</v>
      </c>
      <c r="F21" s="31">
        <f t="shared" si="11"/>
        <v>46136</v>
      </c>
      <c r="G21" s="32">
        <f t="shared" si="4"/>
        <v>11</v>
      </c>
      <c r="H21" s="33">
        <v>0</v>
      </c>
      <c r="I21" s="34">
        <f t="shared" si="5"/>
        <v>9</v>
      </c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</row>
    <row r="22" ht="16.5" customHeight="1">
      <c r="B22" s="28">
        <v>2.2</v>
      </c>
      <c r="C22" s="29" t="s">
        <v>72</v>
      </c>
      <c r="D22" s="30"/>
      <c r="E22" s="31">
        <f>DATE(2026,4,13)</f>
        <v>46125</v>
      </c>
      <c r="F22" s="31">
        <f>DATE(2026,5,1)</f>
        <v>46143</v>
      </c>
      <c r="G22" s="32">
        <f t="shared" si="4"/>
        <v>19</v>
      </c>
      <c r="H22" s="33">
        <v>0</v>
      </c>
      <c r="I22" s="34">
        <f t="shared" si="5"/>
        <v>15</v>
      </c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</row>
    <row r="23" ht="16.5" customHeight="1">
      <c r="B23" s="28">
        <v>2.3</v>
      </c>
      <c r="C23" s="29" t="s">
        <v>72</v>
      </c>
      <c r="D23" s="30"/>
      <c r="E23" s="31">
        <f t="shared" si="12" ref="E23:E26">DATE(2026,4,20)</f>
        <v>46132</v>
      </c>
      <c r="F23" s="31">
        <f t="shared" si="13" ref="F23:F29">DATE(2026,5,8)</f>
        <v>46150</v>
      </c>
      <c r="G23" s="32">
        <f t="shared" si="4"/>
        <v>19</v>
      </c>
      <c r="H23" s="33">
        <v>0</v>
      </c>
      <c r="I23" s="34">
        <f t="shared" si="5"/>
        <v>15</v>
      </c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</row>
    <row r="24" ht="16.5" customHeight="1">
      <c r="B24" s="28" t="s">
        <v>80</v>
      </c>
      <c r="C24" s="35" t="s">
        <v>74</v>
      </c>
      <c r="D24" s="30"/>
      <c r="E24" s="31">
        <f t="shared" si="12"/>
        <v>46132</v>
      </c>
      <c r="F24" s="31">
        <f>DATE(2026,4,30)</f>
        <v>46142</v>
      </c>
      <c r="G24" s="32">
        <f t="shared" si="4"/>
        <v>11</v>
      </c>
      <c r="H24" s="33">
        <v>0</v>
      </c>
      <c r="I24" s="34">
        <f t="shared" si="5"/>
        <v>9</v>
      </c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</row>
    <row r="25" ht="16.5" customHeight="1">
      <c r="B25" s="28" t="s">
        <v>81</v>
      </c>
      <c r="C25" s="35" t="s">
        <v>74</v>
      </c>
      <c r="D25" s="30"/>
      <c r="E25" s="31">
        <f>DATE(2026,4,28)</f>
        <v>46140</v>
      </c>
      <c r="F25" s="31">
        <f t="shared" si="13"/>
        <v>46150</v>
      </c>
      <c r="G25" s="32">
        <f t="shared" si="4"/>
        <v>11</v>
      </c>
      <c r="H25" s="33">
        <v>0</v>
      </c>
      <c r="I25" s="34">
        <f t="shared" si="5"/>
        <v>9</v>
      </c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</row>
    <row r="26" ht="16.5" customHeight="1">
      <c r="B26" s="28">
        <v>2.4</v>
      </c>
      <c r="C26" s="29" t="s">
        <v>72</v>
      </c>
      <c r="D26" s="30"/>
      <c r="E26" s="31">
        <f t="shared" si="12"/>
        <v>46132</v>
      </c>
      <c r="F26" s="31">
        <f t="shared" si="13"/>
        <v>46150</v>
      </c>
      <c r="G26" s="32">
        <f t="shared" si="4"/>
        <v>19</v>
      </c>
      <c r="H26" s="33">
        <v>0</v>
      </c>
      <c r="I26" s="34">
        <f t="shared" si="5"/>
        <v>15</v>
      </c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</row>
    <row r="27" ht="16.5" customHeight="1">
      <c r="B27" s="28">
        <v>2.5</v>
      </c>
      <c r="C27" s="29" t="s">
        <v>72</v>
      </c>
      <c r="D27" s="30"/>
      <c r="E27" s="31">
        <f t="shared" si="14" ref="E27:E31">DATE(2026,5,4)</f>
        <v>46146</v>
      </c>
      <c r="F27" s="31">
        <f t="shared" si="15" ref="F27:F33">DATE(2026,5,15)</f>
        <v>46157</v>
      </c>
      <c r="G27" s="32">
        <f t="shared" si="4"/>
        <v>12</v>
      </c>
      <c r="H27" s="33">
        <v>0</v>
      </c>
      <c r="I27" s="34">
        <f t="shared" si="5"/>
        <v>10</v>
      </c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</row>
    <row r="28" ht="16.5" customHeight="1">
      <c r="B28" s="23">
        <v>3</v>
      </c>
      <c r="C28" s="24" t="s">
        <v>70</v>
      </c>
      <c r="D28" s="24"/>
      <c r="E28" s="25"/>
      <c r="F28" s="25"/>
      <c r="G28" s="25" t="s">
        <v>71</v>
      </c>
      <c r="H28" s="25"/>
      <c r="I28" s="26" t="s">
        <v>71</v>
      </c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  <c r="FF28" s="27"/>
      <c r="FG28" s="27"/>
      <c r="FH28" s="27"/>
      <c r="FI28" s="27"/>
      <c r="FJ28" s="27"/>
      <c r="FK28" s="27"/>
      <c r="FL28" s="27"/>
      <c r="FM28" s="27"/>
      <c r="FN28" s="27"/>
      <c r="FO28" s="27"/>
      <c r="FP28" s="27"/>
      <c r="FQ28" s="27"/>
      <c r="FR28" s="27"/>
      <c r="FS28" s="27"/>
      <c r="FT28" s="27"/>
      <c r="FU28" s="27"/>
      <c r="FV28" s="27"/>
      <c r="FW28" s="27"/>
      <c r="FX28" s="27"/>
      <c r="FY28" s="27"/>
      <c r="FZ28" s="27"/>
      <c r="GA28" s="27"/>
      <c r="GB28" s="27"/>
      <c r="GC28" s="27"/>
      <c r="GD28" s="27"/>
      <c r="GE28" s="27"/>
      <c r="GF28" s="27"/>
      <c r="GG28" s="27"/>
      <c r="GH28" s="27"/>
      <c r="GI28" s="27"/>
    </row>
    <row r="29" ht="16.5" customHeight="1">
      <c r="B29" s="28">
        <v>3.1</v>
      </c>
      <c r="C29" s="29" t="s">
        <v>72</v>
      </c>
      <c r="D29" s="30"/>
      <c r="E29" s="31">
        <f>DATE(2026,4,27)</f>
        <v>46139</v>
      </c>
      <c r="F29" s="31">
        <f t="shared" si="13"/>
        <v>46150</v>
      </c>
      <c r="G29" s="32">
        <f t="shared" si="4"/>
        <v>12</v>
      </c>
      <c r="H29" s="33">
        <v>0</v>
      </c>
      <c r="I29" s="34">
        <f t="shared" si="5"/>
        <v>10</v>
      </c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</row>
    <row r="30" ht="16.5" customHeight="1">
      <c r="B30" s="28">
        <v>3.2</v>
      </c>
      <c r="C30" s="29" t="s">
        <v>72</v>
      </c>
      <c r="D30" s="30"/>
      <c r="E30" s="31">
        <f t="shared" si="14"/>
        <v>46146</v>
      </c>
      <c r="F30" s="31">
        <f t="shared" si="15"/>
        <v>46157</v>
      </c>
      <c r="G30" s="32">
        <f t="shared" si="4"/>
        <v>12</v>
      </c>
      <c r="H30" s="33">
        <v>0</v>
      </c>
      <c r="I30" s="34">
        <f t="shared" si="5"/>
        <v>10</v>
      </c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</row>
    <row r="31" ht="16.5" customHeight="1">
      <c r="B31" s="28" t="s">
        <v>82</v>
      </c>
      <c r="C31" s="35" t="s">
        <v>74</v>
      </c>
      <c r="D31" s="30"/>
      <c r="E31" s="31">
        <f t="shared" si="14"/>
        <v>46146</v>
      </c>
      <c r="F31" s="31">
        <f>DATE(2026,5,9)</f>
        <v>46151</v>
      </c>
      <c r="G31" s="32">
        <f t="shared" si="4"/>
        <v>6</v>
      </c>
      <c r="H31" s="33">
        <v>0</v>
      </c>
      <c r="I31" s="34">
        <f t="shared" si="5"/>
        <v>5</v>
      </c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</row>
    <row r="32" ht="16.5" customHeight="1">
      <c r="B32" s="28" t="s">
        <v>83</v>
      </c>
      <c r="C32" s="35" t="s">
        <v>74</v>
      </c>
      <c r="D32" s="30"/>
      <c r="E32" s="31">
        <f>DATE(2026,5,7)</f>
        <v>46149</v>
      </c>
      <c r="F32" s="31">
        <f t="shared" si="15"/>
        <v>46157</v>
      </c>
      <c r="G32" s="32">
        <f t="shared" si="4"/>
        <v>9</v>
      </c>
      <c r="H32" s="33">
        <v>0</v>
      </c>
      <c r="I32" s="34">
        <f t="shared" si="5"/>
        <v>7</v>
      </c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</row>
    <row r="33" ht="16.5" customHeight="1">
      <c r="B33" s="28">
        <v>3.3</v>
      </c>
      <c r="C33" s="29" t="s">
        <v>72</v>
      </c>
      <c r="D33" s="30"/>
      <c r="E33" s="31">
        <f t="shared" si="16" ref="E33:E35">DATE(2026,5,11)</f>
        <v>46153</v>
      </c>
      <c r="F33" s="31">
        <f t="shared" si="15"/>
        <v>46157</v>
      </c>
      <c r="G33" s="32">
        <f t="shared" si="4"/>
        <v>5</v>
      </c>
      <c r="H33" s="33">
        <v>0</v>
      </c>
      <c r="I33" s="34">
        <f t="shared" si="5"/>
        <v>5</v>
      </c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</row>
    <row r="34" ht="16.5" customHeight="1">
      <c r="B34" s="23">
        <v>4</v>
      </c>
      <c r="C34" s="24" t="s">
        <v>70</v>
      </c>
      <c r="D34" s="24"/>
      <c r="E34" s="25"/>
      <c r="F34" s="25"/>
      <c r="G34" s="25" t="s">
        <v>71</v>
      </c>
      <c r="H34" s="25"/>
      <c r="I34" s="26" t="s">
        <v>71</v>
      </c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7"/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  <c r="FF34" s="27"/>
      <c r="FG34" s="27"/>
      <c r="FH34" s="27"/>
      <c r="FI34" s="27"/>
      <c r="FJ34" s="27"/>
      <c r="FK34" s="27"/>
      <c r="FL34" s="27"/>
      <c r="FM34" s="27"/>
      <c r="FN34" s="27"/>
      <c r="FO34" s="27"/>
      <c r="FP34" s="27"/>
      <c r="FQ34" s="27"/>
      <c r="FR34" s="27"/>
      <c r="FS34" s="27"/>
      <c r="FT34" s="27"/>
      <c r="FU34" s="27"/>
      <c r="FV34" s="27"/>
      <c r="FW34" s="27"/>
      <c r="FX34" s="27"/>
      <c r="FY34" s="27"/>
      <c r="FZ34" s="27"/>
      <c r="GA34" s="27"/>
      <c r="GB34" s="27"/>
      <c r="GC34" s="27"/>
      <c r="GD34" s="27"/>
      <c r="GE34" s="27"/>
      <c r="GF34" s="27"/>
      <c r="GG34" s="27"/>
      <c r="GH34" s="27"/>
      <c r="GI34" s="27"/>
    </row>
    <row r="35" ht="16.5" customHeight="1">
      <c r="B35" s="28">
        <v>4.1</v>
      </c>
      <c r="C35" s="29" t="s">
        <v>72</v>
      </c>
      <c r="D35" s="30"/>
      <c r="E35" s="31">
        <f t="shared" si="16"/>
        <v>46153</v>
      </c>
      <c r="F35" s="31">
        <f t="shared" si="17" ref="F35:F36">DATE(2026,5,22)</f>
        <v>46164</v>
      </c>
      <c r="G35" s="32">
        <f t="shared" si="4"/>
        <v>12</v>
      </c>
      <c r="H35" s="33">
        <v>0</v>
      </c>
      <c r="I35" s="34">
        <f t="shared" si="5"/>
        <v>10</v>
      </c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</row>
    <row r="36" ht="16.5" customHeight="1">
      <c r="B36" s="28">
        <v>4.2</v>
      </c>
      <c r="C36" s="29" t="s">
        <v>72</v>
      </c>
      <c r="D36" s="30"/>
      <c r="E36" s="31">
        <f>DATE(2026,5,18)</f>
        <v>46160</v>
      </c>
      <c r="F36" s="31">
        <f t="shared" si="17"/>
        <v>46164</v>
      </c>
      <c r="G36" s="32">
        <f t="shared" si="4"/>
        <v>5</v>
      </c>
      <c r="H36" s="33">
        <v>0</v>
      </c>
      <c r="I36" s="34">
        <f t="shared" si="5"/>
        <v>5</v>
      </c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</row>
    <row r="37" ht="16.5" customHeight="1">
      <c r="B37" s="28">
        <v>4.3</v>
      </c>
      <c r="C37" s="29" t="s">
        <v>72</v>
      </c>
      <c r="D37" s="30"/>
      <c r="E37" s="31">
        <f>DATE(2026,5,20)</f>
        <v>46162</v>
      </c>
      <c r="F37" s="31">
        <f>DATE(2026,5,29)</f>
        <v>46171</v>
      </c>
      <c r="G37" s="32">
        <f t="shared" si="4"/>
        <v>10</v>
      </c>
      <c r="H37" s="33">
        <v>0</v>
      </c>
      <c r="I37" s="34">
        <f t="shared" si="5"/>
        <v>8</v>
      </c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</row>
    <row r="38" ht="16.5" customHeight="1">
      <c r="B38" s="23">
        <v>5</v>
      </c>
      <c r="C38" s="24" t="s">
        <v>70</v>
      </c>
      <c r="D38" s="24"/>
      <c r="E38" s="25"/>
      <c r="F38" s="25"/>
      <c r="G38" s="25" t="s">
        <v>71</v>
      </c>
      <c r="H38" s="25"/>
      <c r="I38" s="26" t="s">
        <v>71</v>
      </c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  <c r="FF38" s="27"/>
      <c r="FG38" s="27"/>
      <c r="FH38" s="27"/>
      <c r="FI38" s="27"/>
      <c r="FJ38" s="27"/>
      <c r="FK38" s="27"/>
      <c r="FL38" s="27"/>
      <c r="FM38" s="27"/>
      <c r="FN38" s="27"/>
      <c r="FO38" s="27"/>
      <c r="FP38" s="27"/>
      <c r="FQ38" s="27"/>
      <c r="FR38" s="27"/>
      <c r="FS38" s="27"/>
      <c r="FT38" s="27"/>
      <c r="FU38" s="27"/>
      <c r="FV38" s="27"/>
      <c r="FW38" s="27"/>
      <c r="FX38" s="27"/>
      <c r="FY38" s="27"/>
      <c r="FZ38" s="27"/>
      <c r="GA38" s="27"/>
      <c r="GB38" s="27"/>
      <c r="GC38" s="27"/>
      <c r="GD38" s="27"/>
      <c r="GE38" s="27"/>
      <c r="GF38" s="27"/>
      <c r="GG38" s="27"/>
      <c r="GH38" s="27"/>
      <c r="GI38" s="27"/>
    </row>
    <row r="39" ht="16.5" customHeight="1">
      <c r="B39" s="28">
        <v>5.1</v>
      </c>
      <c r="C39" s="29" t="s">
        <v>72</v>
      </c>
      <c r="D39" s="30"/>
      <c r="E39" s="31">
        <f t="shared" si="18" ref="E39:E40">DATE(2026,5,25)</f>
        <v>46167</v>
      </c>
      <c r="F39" s="31">
        <f t="shared" si="19" ref="F39:F40">DATE(2026,6,5)</f>
        <v>46178</v>
      </c>
      <c r="G39" s="32">
        <f t="shared" si="4"/>
        <v>12</v>
      </c>
      <c r="H39" s="33">
        <v>0</v>
      </c>
      <c r="I39" s="34">
        <f t="shared" si="5"/>
        <v>10</v>
      </c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</row>
    <row r="40" ht="16.5" customHeight="1">
      <c r="B40" s="28">
        <v>5.2</v>
      </c>
      <c r="C40" s="29" t="s">
        <v>72</v>
      </c>
      <c r="D40" s="30"/>
      <c r="E40" s="31">
        <f t="shared" si="18"/>
        <v>46167</v>
      </c>
      <c r="F40" s="31">
        <f t="shared" si="19"/>
        <v>46178</v>
      </c>
      <c r="G40" s="32">
        <f t="shared" si="4"/>
        <v>12</v>
      </c>
      <c r="H40" s="33">
        <v>0</v>
      </c>
      <c r="I40" s="34">
        <f t="shared" si="5"/>
        <v>10</v>
      </c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</row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7.25" customHeight="1" hidden="1">
      <c r="J104">
        <f>C5+(F5-1)*7</f>
        <v>46083</v>
      </c>
      <c r="K104">
        <f t="shared" si="20" ref="K104:GI104">J104+1</f>
        <v>46084</v>
      </c>
      <c r="L104">
        <f t="shared" si="20"/>
        <v>46085</v>
      </c>
      <c r="M104">
        <f t="shared" si="20"/>
        <v>46086</v>
      </c>
      <c r="N104">
        <f t="shared" si="20"/>
        <v>46087</v>
      </c>
      <c r="O104">
        <f t="shared" si="20"/>
        <v>46088</v>
      </c>
      <c r="P104">
        <f t="shared" si="20"/>
        <v>46089</v>
      </c>
      <c r="Q104">
        <f t="shared" si="20"/>
        <v>46090</v>
      </c>
      <c r="R104">
        <f t="shared" si="20"/>
        <v>46091</v>
      </c>
      <c r="S104">
        <f t="shared" si="20"/>
        <v>46092</v>
      </c>
      <c r="T104">
        <f t="shared" si="20"/>
        <v>46093</v>
      </c>
      <c r="U104">
        <f t="shared" si="20"/>
        <v>46094</v>
      </c>
      <c r="V104">
        <f t="shared" si="20"/>
        <v>46095</v>
      </c>
      <c r="W104">
        <f t="shared" si="20"/>
        <v>46096</v>
      </c>
      <c r="X104">
        <f t="shared" si="20"/>
        <v>46097</v>
      </c>
      <c r="Y104">
        <f t="shared" si="20"/>
        <v>46098</v>
      </c>
      <c r="Z104">
        <f t="shared" si="20"/>
        <v>46099</v>
      </c>
      <c r="AA104">
        <f t="shared" si="20"/>
        <v>46100</v>
      </c>
      <c r="AB104">
        <f t="shared" si="20"/>
        <v>46101</v>
      </c>
      <c r="AC104">
        <f t="shared" si="20"/>
        <v>46102</v>
      </c>
      <c r="AD104">
        <f t="shared" si="20"/>
        <v>46103</v>
      </c>
      <c r="AE104">
        <f t="shared" si="20"/>
        <v>46104</v>
      </c>
      <c r="AF104">
        <f t="shared" si="20"/>
        <v>46105</v>
      </c>
      <c r="AG104">
        <f t="shared" si="20"/>
        <v>46106</v>
      </c>
      <c r="AH104">
        <f t="shared" si="20"/>
        <v>46107</v>
      </c>
      <c r="AI104">
        <f t="shared" si="20"/>
        <v>46108</v>
      </c>
      <c r="AJ104">
        <f t="shared" si="20"/>
        <v>46109</v>
      </c>
      <c r="AK104">
        <f t="shared" si="20"/>
        <v>46110</v>
      </c>
      <c r="AL104">
        <f t="shared" si="20"/>
        <v>46111</v>
      </c>
      <c r="AM104">
        <f t="shared" si="20"/>
        <v>46112</v>
      </c>
      <c r="AN104">
        <f t="shared" si="20"/>
        <v>46113</v>
      </c>
      <c r="AO104">
        <f t="shared" si="20"/>
        <v>46114</v>
      </c>
      <c r="AP104">
        <f t="shared" si="20"/>
        <v>46115</v>
      </c>
      <c r="AQ104">
        <f t="shared" si="20"/>
        <v>46116</v>
      </c>
      <c r="AR104">
        <f t="shared" si="20"/>
        <v>46117</v>
      </c>
      <c r="AS104">
        <f t="shared" si="20"/>
        <v>46118</v>
      </c>
      <c r="AT104">
        <f t="shared" si="20"/>
        <v>46119</v>
      </c>
      <c r="AU104">
        <f t="shared" si="20"/>
        <v>46120</v>
      </c>
      <c r="AV104">
        <f t="shared" si="20"/>
        <v>46121</v>
      </c>
      <c r="AW104">
        <f t="shared" si="20"/>
        <v>46122</v>
      </c>
      <c r="AX104">
        <f t="shared" si="20"/>
        <v>46123</v>
      </c>
      <c r="AY104">
        <f t="shared" si="20"/>
        <v>46124</v>
      </c>
      <c r="AZ104">
        <f t="shared" si="20"/>
        <v>46125</v>
      </c>
      <c r="BA104">
        <f t="shared" si="20"/>
        <v>46126</v>
      </c>
      <c r="BB104">
        <f t="shared" si="20"/>
        <v>46127</v>
      </c>
      <c r="BC104">
        <f t="shared" si="20"/>
        <v>46128</v>
      </c>
      <c r="BD104">
        <f t="shared" si="20"/>
        <v>46129</v>
      </c>
      <c r="BE104">
        <f t="shared" si="20"/>
        <v>46130</v>
      </c>
      <c r="BF104">
        <f t="shared" si="20"/>
        <v>46131</v>
      </c>
      <c r="BG104">
        <f t="shared" si="20"/>
        <v>46132</v>
      </c>
      <c r="BH104">
        <f t="shared" si="20"/>
        <v>46133</v>
      </c>
      <c r="BI104">
        <f t="shared" si="20"/>
        <v>46134</v>
      </c>
      <c r="BJ104">
        <f t="shared" si="20"/>
        <v>46135</v>
      </c>
      <c r="BK104">
        <f t="shared" si="20"/>
        <v>46136</v>
      </c>
      <c r="BL104">
        <f t="shared" si="20"/>
        <v>46137</v>
      </c>
      <c r="BM104">
        <f t="shared" si="20"/>
        <v>46138</v>
      </c>
      <c r="BN104">
        <f t="shared" si="20"/>
        <v>46139</v>
      </c>
      <c r="BO104">
        <f t="shared" si="20"/>
        <v>46140</v>
      </c>
      <c r="BP104">
        <f t="shared" si="20"/>
        <v>46141</v>
      </c>
      <c r="BQ104">
        <f t="shared" si="20"/>
        <v>46142</v>
      </c>
      <c r="BR104">
        <f t="shared" si="20"/>
        <v>46143</v>
      </c>
      <c r="BS104">
        <f t="shared" si="20"/>
        <v>46144</v>
      </c>
      <c r="BT104">
        <f t="shared" si="20"/>
        <v>46145</v>
      </c>
      <c r="BU104">
        <f t="shared" si="20"/>
        <v>46146</v>
      </c>
      <c r="BV104">
        <f t="shared" si="20"/>
        <v>46147</v>
      </c>
      <c r="BW104">
        <f t="shared" si="20"/>
        <v>46148</v>
      </c>
      <c r="BX104">
        <f t="shared" si="20"/>
        <v>46149</v>
      </c>
      <c r="BY104">
        <f t="shared" si="20"/>
        <v>46150</v>
      </c>
      <c r="BZ104">
        <f t="shared" si="20"/>
        <v>46151</v>
      </c>
      <c r="CA104">
        <f t="shared" si="20"/>
        <v>46152</v>
      </c>
      <c r="CB104">
        <f t="shared" si="20"/>
        <v>46153</v>
      </c>
      <c r="CC104">
        <f t="shared" si="20"/>
        <v>46154</v>
      </c>
      <c r="CD104">
        <f t="shared" si="20"/>
        <v>46155</v>
      </c>
      <c r="CE104">
        <f t="shared" si="20"/>
        <v>46156</v>
      </c>
      <c r="CF104">
        <f t="shared" si="20"/>
        <v>46157</v>
      </c>
      <c r="CG104">
        <f t="shared" si="20"/>
        <v>46158</v>
      </c>
      <c r="CH104">
        <f t="shared" si="20"/>
        <v>46159</v>
      </c>
      <c r="CI104">
        <f t="shared" si="20"/>
        <v>46160</v>
      </c>
      <c r="CJ104">
        <f t="shared" si="20"/>
        <v>46161</v>
      </c>
      <c r="CK104">
        <f t="shared" si="20"/>
        <v>46162</v>
      </c>
      <c r="CL104">
        <f t="shared" si="20"/>
        <v>46163</v>
      </c>
      <c r="CM104">
        <f t="shared" si="20"/>
        <v>46164</v>
      </c>
      <c r="CN104">
        <f t="shared" si="20"/>
        <v>46165</v>
      </c>
      <c r="CO104">
        <f t="shared" si="20"/>
        <v>46166</v>
      </c>
      <c r="CP104">
        <f t="shared" si="20"/>
        <v>46167</v>
      </c>
      <c r="CQ104">
        <f t="shared" si="20"/>
        <v>46168</v>
      </c>
      <c r="CR104">
        <f t="shared" si="20"/>
        <v>46169</v>
      </c>
      <c r="CS104">
        <f t="shared" si="20"/>
        <v>46170</v>
      </c>
      <c r="CT104">
        <f t="shared" si="20"/>
        <v>46171</v>
      </c>
      <c r="CU104">
        <f t="shared" si="20"/>
        <v>46172</v>
      </c>
      <c r="CV104">
        <f t="shared" si="20"/>
        <v>46173</v>
      </c>
      <c r="CW104">
        <f t="shared" si="20"/>
        <v>46174</v>
      </c>
      <c r="CX104">
        <f t="shared" si="20"/>
        <v>46175</v>
      </c>
      <c r="CY104">
        <f t="shared" si="20"/>
        <v>46176</v>
      </c>
      <c r="CZ104">
        <f t="shared" si="20"/>
        <v>46177</v>
      </c>
      <c r="DA104">
        <f t="shared" si="20"/>
        <v>46178</v>
      </c>
      <c r="DB104">
        <f t="shared" si="20"/>
        <v>46179</v>
      </c>
      <c r="DC104">
        <f t="shared" si="20"/>
        <v>46180</v>
      </c>
      <c r="DD104">
        <f t="shared" si="20"/>
        <v>46181</v>
      </c>
      <c r="DE104">
        <f t="shared" si="20"/>
        <v>46182</v>
      </c>
      <c r="DF104">
        <f t="shared" si="20"/>
        <v>46183</v>
      </c>
      <c r="DG104">
        <f t="shared" si="20"/>
        <v>46184</v>
      </c>
      <c r="DH104">
        <f t="shared" si="20"/>
        <v>46185</v>
      </c>
      <c r="DI104">
        <f t="shared" si="20"/>
        <v>46186</v>
      </c>
      <c r="DJ104">
        <f t="shared" si="20"/>
        <v>46187</v>
      </c>
      <c r="DK104">
        <f t="shared" si="20"/>
        <v>46188</v>
      </c>
      <c r="DL104">
        <f t="shared" si="20"/>
        <v>46189</v>
      </c>
      <c r="DM104">
        <f t="shared" si="20"/>
        <v>46190</v>
      </c>
      <c r="DN104">
        <f t="shared" si="20"/>
        <v>46191</v>
      </c>
      <c r="DO104">
        <f t="shared" si="20"/>
        <v>46192</v>
      </c>
      <c r="DP104">
        <f t="shared" si="20"/>
        <v>46193</v>
      </c>
      <c r="DQ104">
        <f t="shared" si="20"/>
        <v>46194</v>
      </c>
      <c r="DR104">
        <f t="shared" si="20"/>
        <v>46195</v>
      </c>
      <c r="DS104">
        <f t="shared" si="20"/>
        <v>46196</v>
      </c>
      <c r="DT104">
        <f t="shared" si="20"/>
        <v>46197</v>
      </c>
      <c r="DU104">
        <f t="shared" si="20"/>
        <v>46198</v>
      </c>
      <c r="DV104">
        <f t="shared" si="20"/>
        <v>46199</v>
      </c>
      <c r="DW104">
        <f t="shared" si="20"/>
        <v>46200</v>
      </c>
      <c r="DX104">
        <f t="shared" si="20"/>
        <v>46201</v>
      </c>
      <c r="DY104">
        <f t="shared" si="20"/>
        <v>46202</v>
      </c>
      <c r="DZ104">
        <f t="shared" si="20"/>
        <v>46203</v>
      </c>
      <c r="EA104">
        <f t="shared" si="20"/>
        <v>46204</v>
      </c>
      <c r="EB104">
        <f t="shared" si="20"/>
        <v>46205</v>
      </c>
      <c r="EC104">
        <f t="shared" si="20"/>
        <v>46206</v>
      </c>
      <c r="ED104">
        <f t="shared" si="20"/>
        <v>46207</v>
      </c>
      <c r="EE104">
        <f t="shared" si="20"/>
        <v>46208</v>
      </c>
      <c r="EF104">
        <f t="shared" si="20"/>
        <v>46209</v>
      </c>
      <c r="EG104">
        <f t="shared" si="20"/>
        <v>46210</v>
      </c>
      <c r="EH104">
        <f t="shared" si="20"/>
        <v>46211</v>
      </c>
      <c r="EI104">
        <f t="shared" si="20"/>
        <v>46212</v>
      </c>
      <c r="EJ104">
        <f t="shared" si="20"/>
        <v>46213</v>
      </c>
      <c r="EK104">
        <f t="shared" si="20"/>
        <v>46214</v>
      </c>
      <c r="EL104">
        <f t="shared" si="20"/>
        <v>46215</v>
      </c>
      <c r="EM104">
        <f t="shared" si="20"/>
        <v>46216</v>
      </c>
      <c r="EN104">
        <f t="shared" si="20"/>
        <v>46217</v>
      </c>
      <c r="EO104">
        <f t="shared" si="20"/>
        <v>46218</v>
      </c>
      <c r="EP104">
        <f t="shared" si="20"/>
        <v>46219</v>
      </c>
      <c r="EQ104">
        <f t="shared" si="20"/>
        <v>46220</v>
      </c>
      <c r="ER104">
        <f t="shared" si="20"/>
        <v>46221</v>
      </c>
      <c r="ES104">
        <f t="shared" si="20"/>
        <v>46222</v>
      </c>
      <c r="ET104">
        <f t="shared" si="20"/>
        <v>46223</v>
      </c>
      <c r="EU104">
        <f t="shared" si="20"/>
        <v>46224</v>
      </c>
      <c r="EV104">
        <f t="shared" si="20"/>
        <v>46225</v>
      </c>
      <c r="EW104">
        <f t="shared" si="20"/>
        <v>46226</v>
      </c>
      <c r="EX104">
        <f t="shared" si="20"/>
        <v>46227</v>
      </c>
      <c r="EY104">
        <f t="shared" si="20"/>
        <v>46228</v>
      </c>
      <c r="EZ104">
        <f t="shared" si="20"/>
        <v>46229</v>
      </c>
      <c r="FA104">
        <f t="shared" si="20"/>
        <v>46230</v>
      </c>
      <c r="FB104">
        <f t="shared" si="20"/>
        <v>46231</v>
      </c>
      <c r="FC104">
        <f t="shared" si="20"/>
        <v>46232</v>
      </c>
      <c r="FD104">
        <f t="shared" si="20"/>
        <v>46233</v>
      </c>
      <c r="FE104">
        <f t="shared" si="20"/>
        <v>46234</v>
      </c>
      <c r="FF104">
        <f t="shared" si="20"/>
        <v>46235</v>
      </c>
      <c r="FG104">
        <f t="shared" si="20"/>
        <v>46236</v>
      </c>
      <c r="FH104">
        <f t="shared" si="20"/>
        <v>46237</v>
      </c>
      <c r="FI104">
        <f t="shared" si="20"/>
        <v>46238</v>
      </c>
      <c r="FJ104">
        <f t="shared" si="20"/>
        <v>46239</v>
      </c>
      <c r="FK104">
        <f t="shared" si="20"/>
        <v>46240</v>
      </c>
      <c r="FL104">
        <f t="shared" si="20"/>
        <v>46241</v>
      </c>
      <c r="FM104">
        <f t="shared" si="20"/>
        <v>46242</v>
      </c>
      <c r="FN104">
        <f t="shared" si="20"/>
        <v>46243</v>
      </c>
      <c r="FO104">
        <f t="shared" si="20"/>
        <v>46244</v>
      </c>
      <c r="FP104">
        <f t="shared" si="20"/>
        <v>46245</v>
      </c>
      <c r="FQ104">
        <f t="shared" si="20"/>
        <v>46246</v>
      </c>
      <c r="FR104">
        <f t="shared" si="20"/>
        <v>46247</v>
      </c>
      <c r="FS104">
        <f t="shared" si="20"/>
        <v>46248</v>
      </c>
      <c r="FT104">
        <f t="shared" si="20"/>
        <v>46249</v>
      </c>
      <c r="FU104">
        <f t="shared" si="20"/>
        <v>46250</v>
      </c>
      <c r="FV104">
        <f t="shared" si="20"/>
        <v>46251</v>
      </c>
      <c r="FW104">
        <f t="shared" si="20"/>
        <v>46252</v>
      </c>
      <c r="FX104">
        <f t="shared" si="20"/>
        <v>46253</v>
      </c>
      <c r="FY104">
        <f t="shared" si="20"/>
        <v>46254</v>
      </c>
      <c r="FZ104">
        <f t="shared" si="20"/>
        <v>46255</v>
      </c>
      <c r="GA104">
        <f t="shared" si="20"/>
        <v>46256</v>
      </c>
      <c r="GB104">
        <f t="shared" si="20"/>
        <v>46257</v>
      </c>
      <c r="GC104">
        <f t="shared" si="20"/>
        <v>46258</v>
      </c>
      <c r="GD104">
        <f t="shared" si="20"/>
        <v>46259</v>
      </c>
      <c r="GE104">
        <f t="shared" si="20"/>
        <v>46260</v>
      </c>
      <c r="GF104">
        <f t="shared" si="20"/>
        <v>46261</v>
      </c>
      <c r="GG104">
        <f t="shared" si="20"/>
        <v>46262</v>
      </c>
      <c r="GH104">
        <f t="shared" si="20"/>
        <v>46263</v>
      </c>
      <c r="GI104">
        <f t="shared" si="20"/>
        <v>46264</v>
      </c>
    </row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  <row r="1001" ht="16.5" customHeight="1"/>
    <row r="1002" ht="16.5" customHeight="1"/>
    <row r="1003" ht="16.5" customHeight="1"/>
    <row r="1004" ht="16.5" customHeight="1"/>
  </sheetData>
  <mergeCells>
    <mergeCell ref="J4:P4"/>
    <mergeCell ref="J5:P5"/>
    <mergeCell ref="Q4:W4"/>
    <mergeCell ref="Q5:W5"/>
    <mergeCell ref="X4:AD4"/>
    <mergeCell ref="X5:AD5"/>
    <mergeCell ref="AE4:AK4"/>
    <mergeCell ref="AE5:AK5"/>
    <mergeCell ref="AL4:AR4"/>
    <mergeCell ref="AL5:AR5"/>
    <mergeCell ref="AS4:AY4"/>
    <mergeCell ref="AS5:AY5"/>
    <mergeCell ref="AZ4:BF4"/>
    <mergeCell ref="AZ5:BF5"/>
    <mergeCell ref="BG4:BM4"/>
    <mergeCell ref="BG5:BM5"/>
    <mergeCell ref="BN4:BT4"/>
    <mergeCell ref="BN5:BT5"/>
    <mergeCell ref="BU4:CA4"/>
    <mergeCell ref="BU5:CA5"/>
    <mergeCell ref="CB4:CH4"/>
    <mergeCell ref="CB5:CH5"/>
    <mergeCell ref="CI4:CO4"/>
    <mergeCell ref="CI5:CO5"/>
    <mergeCell ref="CP4:CV4"/>
    <mergeCell ref="CP5:CV5"/>
    <mergeCell ref="CW4:DC4"/>
    <mergeCell ref="CW5:DC5"/>
    <mergeCell ref="DD4:DJ4"/>
    <mergeCell ref="DD5:DJ5"/>
    <mergeCell ref="DK4:DQ4"/>
    <mergeCell ref="DK5:DQ5"/>
    <mergeCell ref="DR4:DX4"/>
    <mergeCell ref="DR5:DX5"/>
    <mergeCell ref="DY4:EE4"/>
    <mergeCell ref="DY5:EE5"/>
    <mergeCell ref="EF4:EL4"/>
    <mergeCell ref="EF5:EL5"/>
    <mergeCell ref="EM4:ES4"/>
    <mergeCell ref="EM5:ES5"/>
    <mergeCell ref="ET4:EZ4"/>
    <mergeCell ref="ET5:EZ5"/>
    <mergeCell ref="FA4:FG4"/>
    <mergeCell ref="FA5:FG5"/>
    <mergeCell ref="FH4:FN4"/>
    <mergeCell ref="FH5:FN5"/>
    <mergeCell ref="FO4:FU4"/>
    <mergeCell ref="FO5:FU5"/>
    <mergeCell ref="FV4:GB4"/>
    <mergeCell ref="FV5:GB5"/>
    <mergeCell ref="GC4:GI4"/>
    <mergeCell ref="GC5:GI5"/>
  </mergeCells>
  <conditionalFormatting sqref="J8:GI40">
    <cfRule type="expression" dxfId="0" priority="5" stopIfTrue="1" text="null">
      <formula>AND(J$104&gt;=$E8,J$104&lt;=$F8,J$104&lt;$E8+($G8*$H8))</formula>
    </cfRule>
  </conditionalFormatting>
  <conditionalFormatting sqref="J8:GI40">
    <cfRule type="expression" dxfId="1" priority="4" stopIfTrue="1" text="null">
      <formula>AND(J$104&gt;=$E8,J$104&lt;=$F8,J$104&gt;=$E8+($G8*$H8))</formula>
    </cfRule>
  </conditionalFormatting>
  <conditionalFormatting sqref="H8:H40">
    <cfRule type="dataBar" priority="1">
      <dataBar>
        <cfvo type="num" val="0"/>
        <cfvo type="num" val="1"/>
        <color rgb="FF2D6A4F"/>
      </dataBar>
      <extLst>
        <ext xmlns:x14="http://schemas.microsoft.com/office/spreadsheetml/2009/9/main" uri="{B025F937-C7B1-47D3-B67F-A62EFF666E3E}">
          <x14:id>{93af2779-621a-4917-ba60-928413c8b889}</x14:id>
        </ext>
      </extLst>
    </cfRule>
  </conditionalFormatting>
  <printOptions/>
  <pageMargins left="0.7" right="0.7" top="0.75" bottom="0.75" header="0.3" footer="0.3"/>
  <pageSetup paperSize="1" pageOrder="downThenOver" orientation="portrait"/>
  <headerFooter>
    <oddHeader>&amp;L&amp;C&amp;R</oddHeader>
    <oddFooter>&amp;L&amp;C&amp;R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3af2779-621a-4917-ba60-928413c8b889}">
            <x14:dataBar minLength="0" maxLength="100" direction="leftToRight">
              <x14:color rgb="FF2D6A4F"/>
              <x14:cfvo type="num">
                <xm:f>0</xm:f>
              </x14:cfvo>
              <x14:cfvo type="num">
                <xm:f>1</xm:f>
              </x14:cfvo>
              <x14:negativeFillColor rgb="FFFF0000"/>
              <x14:negativeBorderColor rgb="FF000000"/>
              <x14:axisColor rgb="FF000000"/>
            </x14:dataBar>
          </x14:cfRule>
          <xm:sqref>H8:H40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Shortcut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Shortcut</dc:creator>
  <cp:lastModifiedBy>Shortcut</cp:lastModifiedBy>
  <dcterms:created xsi:type="dcterms:W3CDTF">2025-05-22T23:41:35Z</dcterms:created>
  <dcterms:modified xsi:type="dcterms:W3CDTF">2025-05-22T23:45:09Z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hortcut_file_id">
    <vt:lpwstr>6f943f24-a1b1-4f1c-a8d3-eada4e50569c</vt:lpwstr>
  </property>
</Properties>
</file>