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Event Budget" sheetId="1"/>
  </sheets>
  <calcPr calcId="0" iterateCount="100" iterateDelta="0.00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<sst xmlns="http://schemas.openxmlformats.org/spreadsheetml/2006/main" count="105" uniqueCount="105">
  <si>
    <t>EVENT BUDGET</t>
  </si>
  <si>
    <t>Event Name:</t>
  </si>
  <si>
    <t>Annual Company Gala</t>
  </si>
  <si>
    <t>Total Budget:</t>
  </si>
  <si>
    <t>Event Date:</t>
  </si>
  <si>
    <t>Total Actual:</t>
  </si>
  <si>
    <t>Location:</t>
  </si>
  <si>
    <t>Grand Ballroom, Downtown Hotel</t>
  </si>
  <si>
    <t>Total Variance:</t>
  </si>
  <si>
    <t>Organizer:</t>
  </si>
  <si>
    <t>Events Team</t>
  </si>
  <si>
    <t>Budget Used:</t>
  </si>
  <si>
    <t>Category</t>
  </si>
  <si>
    <t>Item Description</t>
  </si>
  <si>
    <t>Vendor</t>
  </si>
  <si>
    <t>Estimated Cost</t>
  </si>
  <si>
    <t>Actual Cost</t>
  </si>
  <si>
    <t>Variance</t>
  </si>
  <si>
    <t>% of Budget</t>
  </si>
  <si>
    <t>Notes</t>
  </si>
  <si>
    <t>Status</t>
  </si>
  <si>
    <t>Venue</t>
  </si>
  <si>
    <t>Venue Rental</t>
  </si>
  <si>
    <t>Grand Ballroom</t>
  </si>
  <si>
    <t>Negotiated discount</t>
  </si>
  <si>
    <t>Setup &amp; Teardown</t>
  </si>
  <si>
    <t>Event Crew Co.</t>
  </si>
  <si>
    <t>Security Deposit</t>
  </si>
  <si>
    <t>Refundable</t>
  </si>
  <si>
    <t>Security Staff</t>
  </si>
  <si>
    <t>SecureEvents</t>
  </si>
  <si>
    <t>Venue Subtotal</t>
  </si>
  <si>
    <t>Catering</t>
  </si>
  <si>
    <t>Food &amp; Appetizers</t>
  </si>
  <si>
    <t>Premier Catering</t>
  </si>
  <si>
    <t>150 guests</t>
  </si>
  <si>
    <t>Beverages (Bar)</t>
  </si>
  <si>
    <t>Open bar 4 hrs</t>
  </si>
  <si>
    <t>Service Staff</t>
  </si>
  <si>
    <t>Equipment Rental</t>
  </si>
  <si>
    <t>Party Rentals Inc.</t>
  </si>
  <si>
    <t>Tables, chairs, linens</t>
  </si>
  <si>
    <t>Catering Subtotal</t>
  </si>
  <si>
    <t>Entertainment</t>
  </si>
  <si>
    <t>DJ / Band</t>
  </si>
  <si>
    <t>SoundWave DJs</t>
  </si>
  <si>
    <t>AV Equipment</t>
  </si>
  <si>
    <t>TechRental Pro</t>
  </si>
  <si>
    <t>Projector + speakers</t>
  </si>
  <si>
    <t>Speakers / MC</t>
  </si>
  <si>
    <t>Internal volunteer</t>
  </si>
  <si>
    <t>Entertainment Subtotal</t>
  </si>
  <si>
    <t>Decorations</t>
  </si>
  <si>
    <t>Flowers &amp; Centerpieces</t>
  </si>
  <si>
    <t>Bloom Florals</t>
  </si>
  <si>
    <t>Lighting</t>
  </si>
  <si>
    <t>LightScape</t>
  </si>
  <si>
    <t>Uplighting package</t>
  </si>
  <si>
    <t>Linens &amp; Draping</t>
  </si>
  <si>
    <t>Signage &amp; Banners</t>
  </si>
  <si>
    <t>PrintShop Plus</t>
  </si>
  <si>
    <t>Decorations Subtotal</t>
  </si>
  <si>
    <t>Marketing</t>
  </si>
  <si>
    <t>Invitations</t>
  </si>
  <si>
    <t>200 printed</t>
  </si>
  <si>
    <t>Social Media Ads</t>
  </si>
  <si>
    <t>Facebook + Instagram</t>
  </si>
  <si>
    <t>Email Campaign</t>
  </si>
  <si>
    <t>In-house</t>
  </si>
  <si>
    <t>Marketing Subtotal</t>
  </si>
  <si>
    <t>Printing</t>
  </si>
  <si>
    <t>Programs</t>
  </si>
  <si>
    <t>Name Tags / Badges</t>
  </si>
  <si>
    <t>Signage</t>
  </si>
  <si>
    <t>Printing Subtotal</t>
  </si>
  <si>
    <t>Transportation</t>
  </si>
  <si>
    <t>Shuttle Service</t>
  </si>
  <si>
    <t>City Transit Co.</t>
  </si>
  <si>
    <t>2 shuttles</t>
  </si>
  <si>
    <t>Parking</t>
  </si>
  <si>
    <t>Valet included</t>
  </si>
  <si>
    <t>Delivery / Freight</t>
  </si>
  <si>
    <t>Transportation Subtotal</t>
  </si>
  <si>
    <t>Staffing</t>
  </si>
  <si>
    <t>Event Coordinator</t>
  </si>
  <si>
    <t>Freelance</t>
  </si>
  <si>
    <t>Registration Desk</t>
  </si>
  <si>
    <t>2 staff × 5 hrs</t>
  </si>
  <si>
    <t>Setup Crew</t>
  </si>
  <si>
    <t>Staffing Subtotal</t>
  </si>
  <si>
    <t>Insurance</t>
  </si>
  <si>
    <t>Event Liability</t>
  </si>
  <si>
    <t>SafeGuard Ins.</t>
  </si>
  <si>
    <t>Cancellation Policy</t>
  </si>
  <si>
    <t>Insurance Subtotal</t>
  </si>
  <si>
    <t>Miscellaneous</t>
  </si>
  <si>
    <t>Gift Bags / Favors</t>
  </si>
  <si>
    <t>Custom Gifts LLC</t>
  </si>
  <si>
    <t>Photography</t>
  </si>
  <si>
    <t>Pro Photo Studio</t>
  </si>
  <si>
    <t>Contingency</t>
  </si>
  <si>
    <t>Emergency reserve</t>
  </si>
  <si>
    <t>Miscellaneous Subtotal</t>
  </si>
  <si>
    <t>GRAND TOTAL</t>
  </si>
  <si>
    <t>Estimated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</si>
</sst>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&quot;$&quot;#,##0.00"/>
    <numFmt numFmtId="172" formatCode="mm/dd/yyyy"/>
    <numFmt numFmtId="174" formatCode="0.0%"/>
  </numFmts>
  <fonts count="11">
    <font>
      <b val="0"/>
      <i val="0"/>
      <sz val="12"/>
      <color theme="1"/>
      <name val="Aptos Narrow"/>
      <scheme val="minor"/>
    </font>
    <font>
      <b/>
      <i val="0"/>
      <sz val="16"/>
      <color rgb="FF2F3542"/>
      <name val="Aptos"/>
    </font>
    <font>
      <b/>
      <i val="0"/>
      <sz val="11"/>
      <color rgb="FF57606F"/>
      <name val="Aptos"/>
    </font>
    <font>
      <b val="0"/>
      <i val="0"/>
      <sz val="11"/>
      <color rgb="FF0070C0"/>
      <name val="Aptos"/>
    </font>
    <font>
      <b/>
      <i val="0"/>
      <sz val="12"/>
      <color rgb="FF2F3542"/>
      <name val="Aptos"/>
    </font>
    <font>
      <b/>
      <i val="0"/>
      <sz val="11"/>
      <color rgb="FFFFFFFF"/>
      <name val="Aptos"/>
    </font>
    <font>
      <b/>
      <i val="0"/>
      <sz val="11"/>
      <color theme="1"/>
      <name val="Aptos"/>
    </font>
    <font>
      <b val="0"/>
      <i val="0"/>
      <sz val="11"/>
      <color rgb="FF000000"/>
      <name val="Aptos"/>
    </font>
    <font>
      <b val="0"/>
      <i val="0"/>
      <sz val="11"/>
      <color theme="1"/>
      <name val="Aptos"/>
    </font>
    <font>
      <b/>
      <i/>
      <sz val="11"/>
      <color theme="1"/>
      <name val="Aptos"/>
    </font>
    <font>
      <b/>
      <i val="0"/>
      <sz val="12"/>
      <color rgb="FFFFFFFF"/>
      <name val="Aptos"/>
    </font>
  </fonts>
  <fills count="6">
    <fill>
      <patternFill patternType="none"/>
    </fill>
    <fill>
      <patternFill patternType="gray125"/>
    </fill>
    <fill>
      <patternFill patternType="solid">
        <fgColor rgb="FFF8F9FA"/>
      </patternFill>
    </fill>
    <fill>
      <patternFill patternType="solid">
        <fgColor rgb="FF2F3542"/>
      </patternFill>
    </fill>
    <fill>
      <patternFill patternType="solid">
        <fgColor rgb="FFDFE4EA"/>
      </patternFill>
    </fill>
    <fill>
      <patternFill patternType="solid">
        <fgColor rgb="FFF1F2F6"/>
      </patternFill>
    </fill>
  </fills>
  <borders count="15">
    <border>
      <left/>
      <right/>
      <top/>
      <bottom/>
    </border>
    <border>
      <left/>
      <right/>
      <top/>
      <bottom/>
      <diagonal/>
    </border>
    <border>
      <left style="thin">
        <color rgb="FFB0B0B0"/>
      </left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/>
      <bottom style="medium">
        <color rgb="FF2F3542"/>
      </bottom>
      <diagonal/>
    </border>
    <border>
      <left style="thin">
        <color rgb="FFD0D0D0"/>
      </left>
      <right style="thin">
        <color rgb="FFD0D0D0"/>
      </right>
      <top/>
      <bottom/>
      <diagonal/>
    </border>
    <border>
      <left style="thin">
        <color rgb="FFD0D0D0"/>
      </left>
      <right/>
      <top/>
      <bottom/>
      <diagonal/>
    </border>
    <border>
      <left style="thin">
        <color rgb="FFD0D0D0"/>
      </left>
      <right/>
      <top style="thin">
        <color rgb="FFE0E0E0"/>
      </top>
      <bottom/>
      <diagonal/>
    </border>
    <border>
      <left style="thin">
        <color rgb="FFD0D0D0"/>
      </left>
      <right style="thin">
        <color rgb="FFD0D0D0"/>
      </right>
      <top style="thin">
        <color rgb="FFE0E0E0"/>
      </top>
      <bottom/>
      <diagonal/>
    </border>
    <border>
      <left/>
      <right/>
      <top style="thin">
        <color rgb="FFE0E0E0"/>
      </top>
      <bottom/>
      <diagonal/>
    </border>
    <border>
      <left/>
      <right/>
      <top style="thin">
        <color rgb="FFA0A0A0"/>
      </top>
      <bottom style="thin">
        <color rgb="FFA0A0A0"/>
      </bottom>
      <diagonal/>
    </border>
  </borders>
  <cellStyleXfs count="1">
    <xf numFmtId="0" fontId="0" fillId="0" borderId="1"/>
  </cellStyleXfs>
  <cellXfs count="38">
    <xf numFmtId="0" fontId="0" fillId="0" borderId="1" xfId="0"/>
    <xf numFmtId="0" fontId="1" fillId="0" borderId="1" xfId="0"/>
    <xf numFmtId="0" fontId="2" fillId="0" borderId="1" xfId="0"/>
    <xf numFmtId="0" fontId="3" fillId="0" borderId="1" xfId="0">
      <alignment horizontal="right" vertical="bottom"/>
    </xf>
    <xf numFmtId="0" fontId="2" fillId="2" borderId="2" xfId="0">
      <alignment horizontal="right" vertical="bottom"/>
    </xf>
    <xf numFmtId="171" fontId="4" fillId="2" borderId="3" xfId="0"/>
    <xf numFmtId="172" fontId="3" fillId="0" borderId="1" xfId="0">
      <alignment horizontal="right" vertical="bottom"/>
    </xf>
    <xf numFmtId="0" fontId="2" fillId="2" borderId="4" xfId="0">
      <alignment horizontal="right" vertical="bottom"/>
    </xf>
    <xf numFmtId="171" fontId="4" fillId="2" borderId="5" xfId="0"/>
    <xf numFmtId="0" fontId="2" fillId="2" borderId="6" xfId="0">
      <alignment horizontal="right" vertical="bottom"/>
    </xf>
    <xf numFmtId="174" fontId="4" fillId="2" borderId="7" xfId="0"/>
    <xf numFmtId="0" fontId="0" fillId="0" borderId="8" xfId="0"/>
    <xf numFmtId="0" fontId="5" fillId="3" borderId="1" xfId="0">
      <alignment horizontal="center" vertical="bottom"/>
    </xf>
    <xf numFmtId="0" fontId="5" fillId="3" borderId="1" xfId="0">
      <alignment horizontal="left" vertical="bottom"/>
    </xf>
    <xf numFmtId="0" fontId="6" fillId="4" borderId="9" xfId="0">
      <alignment horizontal="center" vertical="center"/>
    </xf>
    <xf numFmtId="0" fontId="7" fillId="0" borderId="10" xfId="0"/>
    <xf numFmtId="171" fontId="3" fillId="0" borderId="10" xfId="0"/>
    <xf numFmtId="171" fontId="7" fillId="0" borderId="10" xfId="0"/>
    <xf numFmtId="174" fontId="7" fillId="0" borderId="10" xfId="0"/>
    <xf numFmtId="0" fontId="8" fillId="0" borderId="9" xfId="0"/>
    <xf numFmtId="0" fontId="8" fillId="0" borderId="1" xfId="0"/>
    <xf numFmtId="0" fontId="0" fillId="0" borderId="9" xfId="0"/>
    <xf numFmtId="0" fontId="7" fillId="0" borderId="11" xfId="0"/>
    <xf numFmtId="171" fontId="3" fillId="0" borderId="11" xfId="0"/>
    <xf numFmtId="171" fontId="7" fillId="0" borderId="11" xfId="0"/>
    <xf numFmtId="174" fontId="7" fillId="0" borderId="11" xfId="0"/>
    <xf numFmtId="0" fontId="8" fillId="0" borderId="12" xfId="0"/>
    <xf numFmtId="0" fontId="8" fillId="0" borderId="13" xfId="0"/>
    <xf numFmtId="0" fontId="6" fillId="5" borderId="14" xfId="0"/>
    <xf numFmtId="0" fontId="9" fillId="5" borderId="14" xfId="0"/>
    <xf numFmtId="171" fontId="6" fillId="5" borderId="14" xfId="0"/>
    <xf numFmtId="174" fontId="6" fillId="5" borderId="14" xfId="0"/>
    <xf numFmtId="0" fontId="10" fillId="3" borderId="1" xfId="0"/>
    <xf numFmtId="171" fontId="10" fillId="3" borderId="1" xfId="0"/>
    <xf numFmtId="174" fontId="10" fillId="3" borderId="1" xfId="0"/>
    <xf numFmtId="0" fontId="6" fillId="0" borderId="1" xfId="0"/>
    <xf numFmtId="0" fontId="7" fillId="0" borderId="1" xfId="0"/>
    <xf numFmtId="171" fontId="7" fillId="0" borderId="1" xfId="0"/>
  </cellXfs>
  <cellStyles count="1">
    <cellStyle name="Normal" xfId="0" builtinId="0"/>
  </cellStyles>
  <dxfs count="3">
    <dxf>
      <font>
        <color rgb="FFCC0000"/>
      </font>
    </dxf>
    <dxf>
      <font>
        <color rgb="FF006600"/>
      </font>
    </dxf>
    <dxf>
      <font>
        <color rgb="FF9C0006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 xmlns:c16r2="http://schemas.microsoft.com/office/drawing/2015/06/chart">
  <c:roundedCorners val="0"/>
  <c:chart>
    <c:title>
      <c:tx>
        <c:rich>
          <a:bodyPr/>
          <a:p>
            <a:pPr>
              <a:defRPr sz="1050" b="0">
                <a:solidFill>
                  <a:srgbClr val="000000"/>
                </a:solidFill>
                <a:latin typeface="Aptos"/>
              </a:defRPr>
            </a:pPr>
            <a:r>
              <a:rPr sz="1050" b="0">
                <a:solidFill>
                  <a:srgbClr val="000000"/>
                </a:solidFill>
                <a:latin typeface="Aptos"/>
              </a:rPr>
              <a:t>Budget Allocation by Category</a:t>
            </a:r>
            <a:endParaRPr/>
          </a:p>
        </c:rich>
      </c:tx>
      <c:overlay val="0"/>
      <c:spPr>
        <a:noFill/>
        <a:ln>
          <a:noFill/>
        </a:ln>
      </c:spPr>
    </c:title>
    <c:autoTitleDeleted val="0"/>
    <c:plotArea>
      <c:pieChart chartType="10">
        <c:ser seriesType="3">
          <c:idx val="0"/>
          <c:order val="0"/>
          <c:tx>
            <c:strRef>
              <c:f>'Event Budget'!$C$65</c:f>
            </c:strRef>
          </c:tx>
          <c:spPr>
            <a:ln w="19050">
              <a:solidFill>
                <a:srgbClr val="ffffff"/>
              </a:solidFill>
            </a:ln>
          </c:spPr>
          <c:cat>
            <c:strRef>
              <c:f>'Event Budget'!$B$66:$B$75</c:f>
            </c:strRef>
          </c:cat>
          <c:val>
            <c:numRef>
              <c:f>'Event Budget'!$C$66:$C$75</c:f>
              <c:numCache>
                <c:formatCode>"$"#,##0.00</c:formatCode>
              </c:numCache>
            </c:numRef>
          </c:val>
          <c:dLbls>
            <c:spPr>
              <a:noFill/>
              <a:ln>
                <a:noFill/>
              </a:ln>
            </c:spPr>
            <c:txPr>
              <a:bodyPr/>
              <a:p>
                <a:pPr>
                  <a:defRPr sz="825" b="0">
                    <a:solidFill>
                      <a:srgbClr val="000000"/>
                    </a:solidFill>
                    <a:latin typeface="Aptos"/>
                  </a:defRPr>
                </a:pPr>
                <a:r>
                  <a:rPr sz="825" b="0">
                    <a:solidFill>
                      <a:srgbClr val="000000"/>
                    </a:solidFill>
                    <a:latin typeface="Aptos"/>
                  </a:rPr>
                  <a:t/>
                </a:r>
                <a:endParaRPr/>
              </a:p>
            </c:txPr>
            <c:dLblPos val="outEnd"/>
            <c:showLeaderLines val="1"/>
            <c:showBubbleSize val="0"/>
            <c:showLegendKey val="0"/>
            <c:showPercent val="1"/>
            <c:showCatName val="1"/>
            <c:showSerName val="0"/>
            <c:showVal val="0"/>
            <c:separator>, </c:separator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extLst/>
          <c:explosion val="0"/>
          <c:dPt>
            <c:idx val="0"/>
            <c:invertIfNegative val="0"/>
            <c:spPr>
              <a:solidFill>
                <a:schemeClr val="accent1"/>
              </a:solidFill>
              <a:ln w="19050">
                <a:solidFill>
                  <a:srgbClr val="fefffe"/>
                </a:solidFill>
                <a:prstDash val="solid"/>
              </a:ln>
            </c:spPr>
            <c:marker>
              <c:spPr/>
              <c:size val="5"/>
              <c:symbol val="none"/>
            </c:marker>
          </c:dPt>
          <c:dPt>
            <c:idx val="1"/>
            <c:invertIfNegative val="0"/>
            <c:spPr>
              <a:solidFill>
                <a:schemeClr val="accent2"/>
              </a:solidFill>
              <a:ln w="19050">
                <a:solidFill>
                  <a:srgbClr val="fefffe"/>
                </a:solidFill>
                <a:prstDash val="solid"/>
              </a:ln>
            </c:spPr>
            <c:marker>
              <c:spPr/>
              <c:size val="5"/>
              <c:symbol val="none"/>
            </c:marker>
          </c:dPt>
          <c:dPt>
            <c:idx val="2"/>
            <c:invertIfNegative val="0"/>
            <c:spPr>
              <a:solidFill>
                <a:schemeClr val="accent3"/>
              </a:solidFill>
              <a:ln w="19050">
                <a:solidFill>
                  <a:srgbClr val="fefffe"/>
                </a:solidFill>
                <a:prstDash val="solid"/>
              </a:ln>
            </c:spPr>
            <c:marker>
              <c:spPr/>
              <c:size val="5"/>
              <c:symbol val="none"/>
            </c:marker>
          </c:dPt>
          <c:dPt>
            <c:idx val="3"/>
            <c:invertIfNegative val="0"/>
            <c:spPr>
              <a:solidFill>
                <a:schemeClr val="accent4"/>
              </a:solidFill>
              <a:ln w="19050">
                <a:solidFill>
                  <a:srgbClr val="fefffe"/>
                </a:solidFill>
                <a:prstDash val="solid"/>
              </a:ln>
            </c:spPr>
            <c:marker>
              <c:spPr/>
              <c:size val="5"/>
              <c:symbol val="none"/>
            </c:marker>
          </c:dPt>
          <c:dPt>
            <c:idx val="4"/>
            <c:invertIfNegative val="0"/>
            <c:spPr>
              <a:solidFill>
                <a:schemeClr val="accent5"/>
              </a:solidFill>
              <a:ln w="19050">
                <a:solidFill>
                  <a:srgbClr val="fefffe"/>
                </a:solidFill>
                <a:prstDash val="solid"/>
              </a:ln>
            </c:spPr>
            <c:marker>
              <c:spPr/>
              <c:size val="5"/>
              <c:symbol val="none"/>
            </c:marker>
          </c:dPt>
          <c:dPt>
            <c:idx val="5"/>
            <c:invertIfNegative val="0"/>
            <c:spPr>
              <a:solidFill>
                <a:schemeClr val="accent6"/>
              </a:solidFill>
              <a:ln w="19050">
                <a:solidFill>
                  <a:srgbClr val="fefffe"/>
                </a:solidFill>
                <a:prstDash val="solid"/>
              </a:ln>
            </c:spPr>
            <c:marker>
              <c:spPr/>
              <c:size val="5"/>
              <c:symbol val="none"/>
            </c:marker>
          </c:dPt>
          <c:dPt>
            <c:idx val="6"/>
            <c:invertIfNegative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rgbClr val="fefffe"/>
                </a:solidFill>
                <a:prstDash val="solid"/>
              </a:ln>
            </c:spPr>
            <c:marker>
              <c:spPr/>
              <c:size val="5"/>
              <c:symbol val="none"/>
            </c:marker>
          </c:dPt>
          <c:dPt>
            <c:idx val="7"/>
            <c:invertIfNegative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rgbClr val="fefffe"/>
                </a:solidFill>
                <a:prstDash val="solid"/>
              </a:ln>
            </c:spPr>
            <c:marker>
              <c:spPr/>
              <c:size val="5"/>
              <c:symbol val="none"/>
            </c:marker>
          </c:dPt>
          <c:dPt>
            <c:idx val="8"/>
            <c:invertIfNegative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rgbClr val="fefffe"/>
                </a:solidFill>
                <a:prstDash val="solid"/>
              </a:ln>
            </c:spPr>
            <c:marker>
              <c:spPr/>
              <c:size val="5"/>
              <c:symbol val="none"/>
            </c:marker>
          </c:dPt>
          <c:dPt>
            <c:idx val="9"/>
            <c:invertIfNegative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rgbClr val="fefffe"/>
                </a:solidFill>
                <a:prstDash val="solid"/>
              </a:ln>
            </c:spPr>
            <c:marker>
              <c:spPr/>
              <c:size val="5"/>
              <c:symbol val="none"/>
            </c:marker>
          </c:dPt>
        </c:ser>
        <c:varyColors val="1"/>
        <c:firstSliceAng val="0"/>
      </c:pieChart>
      <c:spPr>
        <a:noFill/>
        <a:ln>
          <a:noFill/>
        </a:ln>
      </c:spPr>
    </c:plotArea>
    <c:legend>
      <c:legendPos val="b"/>
      <c:overlay val="0"/>
      <c:spPr>
        <a:noFill/>
      </c:spPr>
      <c:txPr>
        <a:bodyPr/>
        <a:p>
          <a:pPr>
            <a:defRPr sz="825" b="0">
              <a:solidFill>
                <a:srgbClr val="000000"/>
              </a:solidFill>
              <a:latin typeface="Aptos"/>
            </a:defRPr>
          </a:pPr>
          <a:r>
            <a:rPr sz="825" b="0">
              <a:solidFill>
                <a:srgbClr val="000000"/>
              </a:solidFill>
              <a:latin typeface="Aptos"/>
            </a:rPr>
            <a:t/>
          </a:r>
          <a:endParaRPr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0"/>
        </c16r3:dataDisplayOptions16>
      </c:ext>
    </c:extLst>
  </c:chart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4"/>
    </mc:Fallback>
  </mc:AlternateContent>
  <c:spPr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sz="825" b="0">
          <a:solidFill>
            <a:srgbClr val="000000"/>
          </a:solidFill>
          <a:latin typeface="Aptos"/>
        </a:defRPr>
      </a:pPr>
      <a:r>
        <a:rPr sz="825" b="0">
          <a:solidFill>
            <a:srgbClr val="000000"/>
          </a:solidFill>
          <a:latin typeface="Aptos"/>
        </a:rPr>
        <a:t/>
      </a:r>
      <a:endParaRPr/>
    </a:p>
  </c:txPr>
</c:chartSpace>
</file>

<file path=xl/charts/colors1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a:schemeClr val="accent1">
    <a:lumMod val="60000"/>
  </a:schemeClr>
  <a:schemeClr val="accent2">
    <a:lumMod val="60000"/>
  </a:schemeClr>
  <a:schemeClr val="accent3">
    <a:lumMod val="60000"/>
  </a:schemeClr>
  <a:schemeClr val="accent4">
    <a:lumMod val="60000"/>
  </a:schemeClr>
  <a:schemeClr val="accent5">
    <a:lumMod val="60000"/>
  </a:schemeClr>
  <a:schemeClr val="accent6">
    <a:lumMod val="60000"/>
  </a:schemeClr>
  <a:schemeClr val="accent1">
    <a:lumMod val="80000"/>
    <a:lumOff val="20000"/>
  </a:schemeClr>
  <a:schemeClr val="accent2">
    <a:lumMod val="80000"/>
    <a:lumOff val="20000"/>
  </a:schemeClr>
  <a:schemeClr val="accent3">
    <a:lumMod val="80000"/>
    <a:lumOff val="20000"/>
  </a:schemeClr>
  <a:schemeClr val="accent4">
    <a:lumMod val="80000"/>
    <a:lumOff val="20000"/>
  </a:schemeClr>
  <a:schemeClr val="accent5">
    <a:lumMod val="80000"/>
    <a:lumOff val="20000"/>
  </a:schemeClr>
  <a:schemeClr val="accent6">
    <a:lumMod val="80000"/>
    <a:lumOff val="20000"/>
  </a:schemeClr>
  <a:schemeClr val="accent1">
    <a:lumMod val="80000"/>
  </a:schemeClr>
  <a:schemeClr val="accent2">
    <a:lumMod val="80000"/>
  </a:schemeClr>
  <a:schemeClr val="accent3">
    <a:lumMod val="80000"/>
  </a:schemeClr>
  <a:schemeClr val="accent4">
    <a:lumMod val="80000"/>
  </a:schemeClr>
  <a:schemeClr val="accent5">
    <a:lumMod val="80000"/>
  </a:schemeClr>
  <a:schemeClr val="accent6">
    <a:lumMod val="80000"/>
  </a:schemeClr>
  <a:schemeClr val="accent1">
    <a:lumMod val="60000"/>
    <a:lumOff val="40000"/>
  </a:schemeClr>
  <a:schemeClr val="accent2">
    <a:lumMod val="60000"/>
    <a:lumOff val="40000"/>
  </a:schemeClr>
  <a:schemeClr val="accent3">
    <a:lumMod val="60000"/>
    <a:lumOff val="40000"/>
  </a:schemeClr>
  <a:schemeClr val="accent4">
    <a:lumMod val="60000"/>
    <a:lumOff val="40000"/>
  </a:schemeClr>
  <a:schemeClr val="accent5">
    <a:lumMod val="60000"/>
    <a:lumOff val="40000"/>
  </a:schemeClr>
  <a:schemeClr val="accent6">
    <a:lumMod val="60000"/>
    <a:lumOff val="40000"/>
  </a:schemeClr>
  <a:schemeClr val="accent1">
    <a:lumMod val="50000"/>
  </a:schemeClr>
  <a:schemeClr val="accent2">
    <a:lumMod val="50000"/>
  </a:schemeClr>
  <a:schemeClr val="accent3">
    <a:lumMod val="50000"/>
  </a:schemeClr>
  <a:schemeClr val="accent4">
    <a:lumMod val="50000"/>
  </a:schemeClr>
  <a:schemeClr val="accent5">
    <a:lumMod val="50000"/>
  </a:schemeClr>
  <a:schemeClr val="accent6">
    <a:lumMod val="50000"/>
  </a:schemeClr>
  <a:schemeClr val="accent1">
    <a:lumMod val="70000"/>
    <a:lumOff val="30000"/>
  </a:schemeClr>
  <a:schemeClr val="accent2">
    <a:lumMod val="70000"/>
    <a:lumOff val="30000"/>
  </a:schemeClr>
  <a:schemeClr val="accent3">
    <a:lumMod val="70000"/>
    <a:lumOff val="30000"/>
  </a:schemeClr>
  <a:schemeClr val="accent4">
    <a:lumMod val="70000"/>
    <a:lumOff val="30000"/>
  </a:schemeClr>
  <a:schemeClr val="accent5">
    <a:lumMod val="70000"/>
    <a:lumOff val="30000"/>
  </a:schemeClr>
  <a:schemeClr val="accent6">
    <a:lumMod val="70000"/>
    <a:lumOff val="30000"/>
  </a:schemeClr>
  <a:schemeClr val="accent1">
    <a:lumMod val="70000"/>
  </a:schemeClr>
  <a:schemeClr val="accent2">
    <a:lumMod val="70000"/>
  </a:schemeClr>
  <a:schemeClr val="accent3">
    <a:lumMod val="70000"/>
  </a:schemeClr>
  <a:schemeClr val="accent4">
    <a:lumMod val="70000"/>
  </a:schemeClr>
  <a:schemeClr val="accent5">
    <a:lumMod val="70000"/>
  </a:schemeClr>
  <a:schemeClr val="accent6">
    <a:lumMod val="70000"/>
  </a:schemeClr>
  <a:schemeClr val="accent1">
    <a:lumMod val="50000"/>
    <a:lumOff val="50000"/>
  </a:schemeClr>
  <a:schemeClr val="accent2">
    <a:lumMod val="50000"/>
    <a:lumOff val="50000"/>
  </a:schemeClr>
  <a:schemeClr val="accent3">
    <a:lumMod val="50000"/>
    <a:lumOff val="50000"/>
  </a:schemeClr>
  <a:schemeClr val="accent4">
    <a:lumMod val="50000"/>
    <a:lumOff val="50000"/>
  </a:schemeClr>
  <a:schemeClr val="accent5">
    <a:lumMod val="50000"/>
    <a:lumOff val="50000"/>
  </a:schemeClr>
  <a:schemeClr val="accent6">
    <a:lumMod val="50000"/>
    <a:lumOff val="50000"/>
  </a:schemeClr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407458</xdr:colOff>
      <xdr:row>62</xdr:row>
      <xdr:rowOff>125942</xdr:rowOff>
    </xdr:from>
    <xdr:to>
      <xdr:col>5</xdr:col>
      <xdr:colOff>820208</xdr:colOff>
      <xdr:row>94</xdr:row>
      <xdr:rowOff>62442</xdr:rowOff>
    </xdr:to>
    <xdr:graphicFrame>
      <xdr:nvGraphicFramePr>
        <xdr:cNvPr id="2" name="BudgetPieChart"/>
        <xdr:cNvGraphicFramePr>
          <a:graphicFrameLocks noChangeAspect="0"/>
        </xdr:cNvGraphicFramePr>
      </xdr:nvGraphicFramePr>
      <xdr:xfrm>
        <a:off x="2047875" y="12868275"/>
        <a:ext cx="6477000" cy="4381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71F3258-314D-6051-0418-C047C94A185E}" mc:Ignorable="x14ac xr xr2 xr3">
  <dimension ref="A1:CV10000"/>
  <sheetViews>
    <sheetView showGridLines="0" zoomScale="90" workbookViewId="0" tabSelected="1">
      <pane xSplit="1" ySplit="9" topLeftCell="B52" activePane="bottomRight" state="frozen"/>
      <selection pane="bottomLeft" activeCell="A10" sqref="A10"/>
      <selection pane="topRight" activeCell="B1" sqref="B1"/>
      <selection pane="bottomRight" activeCell="A64" sqref="A64:CV64"/>
    </sheetView>
  </sheetViews>
  <sheetFormatPr defaultRowHeight="15.997499999999997" defaultColWidth="9.00390625" customHeight="1"/>
  <cols>
    <col min="1" max="1" width="3.875" customWidth="1"/>
    <col min="2" max="2" width="17.625" customWidth="1"/>
    <col min="3" max="3" width="40.00390625" customWidth="1"/>
    <col min="4" max="4" width="21.875" customWidth="1"/>
    <col min="5" max="7" width="17.625" customWidth="1"/>
    <col min="8" max="8" width="14.50390625" customWidth="1"/>
    <col min="9" max="9" width="26.125" customWidth="1"/>
    <col min="10" max="10" width="14.875" customWidth="1"/>
  </cols>
  <sheetData>
    <row r="1" ht="16.5" customHeight="1"/>
    <row r="2" ht="22.5" customHeight="1">
      <c r="B2" s="1" t="s">
        <v>0</v>
      </c>
    </row>
    <row r="3" ht="16.5" customHeight="1"/>
    <row r="4" ht="16.5" customHeight="1">
      <c r="B4" s="2" t="s">
        <v>1</v>
      </c>
      <c r="C4" s="3" t="s">
        <v>2</v>
      </c>
      <c r="E4" s="4" t="s">
        <v>3</v>
      </c>
      <c r="F4" s="5" cm="1">
        <f t="array" ref="F4">E62</f>
        <v>30400</v>
      </c>
    </row>
    <row r="5" ht="16.5" customHeight="1">
      <c r="B5" s="2" t="s">
        <v>4</v>
      </c>
      <c r="C5" s="6">
        <f>DATE(2026,6,15)</f>
        <v>46188</v>
      </c>
      <c r="E5" s="7" t="s">
        <v>5</v>
      </c>
      <c r="F5" s="8" cm="1">
        <f t="array" ref="F5">F62</f>
        <v>28070</v>
      </c>
    </row>
    <row r="6" ht="16.5" customHeight="1">
      <c r="B6" s="2" t="s">
        <v>6</v>
      </c>
      <c r="C6" s="3" t="s">
        <v>7</v>
      </c>
      <c r="E6" s="7" t="s">
        <v>8</v>
      </c>
      <c r="F6" s="8" cm="1">
        <f t="array" ref="F6">G62</f>
        <v>2330</v>
      </c>
    </row>
    <row r="7" ht="16.5" customHeight="1">
      <c r="B7" s="2" t="s">
        <v>9</v>
      </c>
      <c r="C7" s="3" t="s">
        <v>10</v>
      </c>
      <c r="E7" s="9" t="s">
        <v>11</v>
      </c>
      <c r="F7" s="10">
        <f>IF(E62=0,0,F62/E62)</f>
        <v>0.923355263157895</v>
      </c>
    </row>
    <row r="8" ht="16.5" customHeight="1">
      <c r="B8" s="11"/>
      <c r="C8" s="11"/>
      <c r="D8" s="11"/>
      <c r="E8" s="11"/>
      <c r="F8" s="11"/>
      <c r="G8" s="11"/>
      <c r="H8" s="11"/>
      <c r="I8" s="11"/>
      <c r="J8" s="11"/>
    </row>
    <row r="9" ht="15.75" customHeight="1">
      <c r="B9" s="12" t="s">
        <v>12</v>
      </c>
      <c r="C9" s="13" t="s">
        <v>13</v>
      </c>
      <c r="D9" s="13" t="s">
        <v>14</v>
      </c>
      <c r="E9" s="12" t="s">
        <v>15</v>
      </c>
      <c r="F9" s="12" t="s">
        <v>16</v>
      </c>
      <c r="G9" s="12" t="s">
        <v>17</v>
      </c>
      <c r="H9" s="12" t="s">
        <v>18</v>
      </c>
      <c r="I9" s="13" t="s">
        <v>19</v>
      </c>
      <c r="J9" s="13" t="s">
        <v>20</v>
      </c>
    </row>
    <row r="10" ht="15.75" customHeight="1">
      <c r="B10" s="14" t="s">
        <v>21</v>
      </c>
      <c r="C10" s="15" t="s">
        <v>22</v>
      </c>
      <c r="D10" s="15" t="s">
        <v>23</v>
      </c>
      <c r="E10" s="16">
        <v>5000</v>
      </c>
      <c r="F10" s="16">
        <v>4800</v>
      </c>
      <c r="G10" s="17">
        <f t="shared" si="0" ref="G10:G62">E10-F10</f>
        <v>200</v>
      </c>
      <c r="H10" s="18">
        <f t="shared" si="1" ref="H10:H60">IF(E$62=0,0,E10/E$62)</f>
        <v>0.164473684210526</v>
      </c>
      <c r="I10" s="19" t="s">
        <v>24</v>
      </c>
      <c r="J10" s="20"/>
    </row>
    <row r="11" ht="15.75" customHeight="1">
      <c r="B11" s="21"/>
      <c r="C11" s="22" t="s">
        <v>25</v>
      </c>
      <c r="D11" s="22" t="s">
        <v>26</v>
      </c>
      <c r="E11" s="23">
        <v>800</v>
      </c>
      <c r="F11" s="23">
        <v>850</v>
      </c>
      <c r="G11" s="24">
        <f t="shared" si="0"/>
        <v>-50</v>
      </c>
      <c r="H11" s="25">
        <f t="shared" si="1"/>
        <v>0.0263157894736842</v>
      </c>
      <c r="I11" s="26"/>
      <c r="J11" s="27"/>
    </row>
    <row r="12" ht="15.75" customHeight="1">
      <c r="B12" s="21"/>
      <c r="C12" s="22" t="s">
        <v>27</v>
      </c>
      <c r="D12" s="22" t="s">
        <v>23</v>
      </c>
      <c r="E12" s="23">
        <v>1000</v>
      </c>
      <c r="F12" s="23">
        <v>1000</v>
      </c>
      <c r="G12" s="24">
        <f t="shared" si="0"/>
        <v>0</v>
      </c>
      <c r="H12" s="25">
        <f t="shared" si="1"/>
        <v>0.0328947368421053</v>
      </c>
      <c r="I12" s="26" t="s">
        <v>28</v>
      </c>
      <c r="J12" s="27"/>
    </row>
    <row r="13" ht="15.75" customHeight="1">
      <c r="B13" s="21"/>
      <c r="C13" s="22" t="s">
        <v>29</v>
      </c>
      <c r="D13" s="22" t="s">
        <v>30</v>
      </c>
      <c r="E13" s="23">
        <v>600</v>
      </c>
      <c r="F13" s="23">
        <v>600</v>
      </c>
      <c r="G13" s="24">
        <f t="shared" si="0"/>
        <v>0</v>
      </c>
      <c r="H13" s="25">
        <f t="shared" si="1"/>
        <v>0.0197368421052632</v>
      </c>
      <c r="I13" s="26"/>
      <c r="J13" s="27"/>
    </row>
    <row r="14" ht="15.75" customHeight="1">
      <c r="B14" s="28"/>
      <c r="C14" s="29" t="s">
        <v>31</v>
      </c>
      <c r="D14" s="28"/>
      <c r="E14" s="30">
        <f t="shared" si="2" ref="E14:F31">SUM(E10:E13)</f>
        <v>7400</v>
      </c>
      <c r="F14" s="30">
        <f t="shared" si="2"/>
        <v>7250</v>
      </c>
      <c r="G14" s="30">
        <f t="shared" si="0"/>
        <v>150</v>
      </c>
      <c r="H14" s="31">
        <f t="shared" si="1"/>
        <v>0.243421052631579</v>
      </c>
      <c r="I14" s="28"/>
      <c r="J14" s="28"/>
    </row>
    <row r="15" ht="16.5" customHeight="1"/>
    <row r="16" ht="15.75" customHeight="1">
      <c r="B16" s="14" t="s">
        <v>32</v>
      </c>
      <c r="C16" s="15" t="s">
        <v>33</v>
      </c>
      <c r="D16" s="15" t="s">
        <v>34</v>
      </c>
      <c r="E16" s="16">
        <v>4500</v>
      </c>
      <c r="F16" s="16">
        <v>4200</v>
      </c>
      <c r="G16" s="17">
        <f t="shared" si="0"/>
        <v>300</v>
      </c>
      <c r="H16" s="18">
        <f t="shared" si="1"/>
        <v>0.148026315789474</v>
      </c>
      <c r="I16" s="19" t="s">
        <v>35</v>
      </c>
      <c r="J16" s="20"/>
    </row>
    <row r="17" ht="15.75" customHeight="1">
      <c r="B17" s="21"/>
      <c r="C17" s="22" t="s">
        <v>36</v>
      </c>
      <c r="D17" s="22" t="s">
        <v>34</v>
      </c>
      <c r="E17" s="23">
        <v>2000</v>
      </c>
      <c r="F17" s="23">
        <v>2350</v>
      </c>
      <c r="G17" s="24">
        <f t="shared" si="0"/>
        <v>-350</v>
      </c>
      <c r="H17" s="25">
        <f t="shared" si="1"/>
        <v>0.0657894736842105</v>
      </c>
      <c r="I17" s="26" t="s">
        <v>37</v>
      </c>
      <c r="J17" s="27"/>
    </row>
    <row r="18" ht="15.75" customHeight="1">
      <c r="B18" s="21"/>
      <c r="C18" s="22" t="s">
        <v>38</v>
      </c>
      <c r="D18" s="22" t="s">
        <v>34</v>
      </c>
      <c r="E18" s="23">
        <v>1200</v>
      </c>
      <c r="F18" s="23">
        <v>1200</v>
      </c>
      <c r="G18" s="24">
        <f t="shared" si="0"/>
        <v>0</v>
      </c>
      <c r="H18" s="25">
        <f t="shared" si="1"/>
        <v>0.0394736842105263</v>
      </c>
      <c r="I18" s="26"/>
      <c r="J18" s="27"/>
    </row>
    <row r="19" ht="15.75" customHeight="1">
      <c r="B19" s="21"/>
      <c r="C19" s="22" t="s">
        <v>39</v>
      </c>
      <c r="D19" s="22" t="s">
        <v>40</v>
      </c>
      <c r="E19" s="23">
        <v>800</v>
      </c>
      <c r="F19" s="23">
        <v>750</v>
      </c>
      <c r="G19" s="24">
        <f t="shared" si="0"/>
        <v>50</v>
      </c>
      <c r="H19" s="25">
        <f t="shared" si="1"/>
        <v>0.0263157894736842</v>
      </c>
      <c r="I19" s="26" t="s">
        <v>41</v>
      </c>
      <c r="J19" s="27"/>
    </row>
    <row r="20" ht="15.75" customHeight="1">
      <c r="B20" s="28"/>
      <c r="C20" s="29" t="s">
        <v>42</v>
      </c>
      <c r="D20" s="28"/>
      <c r="E20" s="30">
        <f t="shared" si="2"/>
        <v>8500</v>
      </c>
      <c r="F20" s="30">
        <f t="shared" si="2"/>
        <v>8500</v>
      </c>
      <c r="G20" s="30">
        <f t="shared" si="0"/>
        <v>0</v>
      </c>
      <c r="H20" s="31">
        <f t="shared" si="1"/>
        <v>0.279605263157895</v>
      </c>
      <c r="I20" s="28"/>
      <c r="J20" s="28"/>
    </row>
    <row r="21" ht="16.5" customHeight="1"/>
    <row r="22" ht="15.75" customHeight="1">
      <c r="B22" s="14" t="s">
        <v>43</v>
      </c>
      <c r="C22" s="15" t="s">
        <v>44</v>
      </c>
      <c r="D22" s="15" t="s">
        <v>45</v>
      </c>
      <c r="E22" s="16">
        <v>1500</v>
      </c>
      <c r="F22" s="16">
        <v>1500</v>
      </c>
      <c r="G22" s="17">
        <f t="shared" si="0"/>
        <v>0</v>
      </c>
      <c r="H22" s="18">
        <f t="shared" si="1"/>
        <v>0.0493421052631579</v>
      </c>
      <c r="I22" s="19"/>
      <c r="J22" s="20"/>
    </row>
    <row r="23" ht="15.75" customHeight="1">
      <c r="B23" s="21"/>
      <c r="C23" s="22" t="s">
        <v>46</v>
      </c>
      <c r="D23" s="22" t="s">
        <v>47</v>
      </c>
      <c r="E23" s="23">
        <v>900</v>
      </c>
      <c r="F23" s="23">
        <v>950</v>
      </c>
      <c r="G23" s="24">
        <f t="shared" si="0"/>
        <v>-50</v>
      </c>
      <c r="H23" s="25">
        <f t="shared" si="1"/>
        <v>0.0296052631578947</v>
      </c>
      <c r="I23" s="26" t="s">
        <v>48</v>
      </c>
      <c r="J23" s="27"/>
    </row>
    <row r="24" ht="15.75" customHeight="1">
      <c r="B24" s="21"/>
      <c r="C24" s="22" t="s">
        <v>49</v>
      </c>
      <c r="D24" s="22"/>
      <c r="E24" s="23">
        <v>500</v>
      </c>
      <c r="F24" s="23">
        <v>0</v>
      </c>
      <c r="G24" s="24">
        <f t="shared" si="0"/>
        <v>500</v>
      </c>
      <c r="H24" s="25">
        <f t="shared" si="1"/>
        <v>0.0164473684210526</v>
      </c>
      <c r="I24" s="26" t="s">
        <v>50</v>
      </c>
      <c r="J24" s="27"/>
    </row>
    <row r="25" ht="15.75" customHeight="1">
      <c r="B25" s="28"/>
      <c r="C25" s="29" t="s">
        <v>51</v>
      </c>
      <c r="D25" s="28"/>
      <c r="E25" s="30">
        <f t="shared" si="3" ref="E25:F60">SUM(E22:E24)</f>
        <v>2900</v>
      </c>
      <c r="F25" s="30">
        <f t="shared" si="3"/>
        <v>2450</v>
      </c>
      <c r="G25" s="30">
        <f t="shared" si="0"/>
        <v>450</v>
      </c>
      <c r="H25" s="31">
        <f t="shared" si="1"/>
        <v>0.0953947368421053</v>
      </c>
      <c r="I25" s="28"/>
      <c r="J25" s="28"/>
    </row>
    <row r="26" ht="16.5" customHeight="1"/>
    <row r="27" ht="15.75" customHeight="1">
      <c r="B27" s="14" t="s">
        <v>52</v>
      </c>
      <c r="C27" s="15" t="s">
        <v>53</v>
      </c>
      <c r="D27" s="15" t="s">
        <v>54</v>
      </c>
      <c r="E27" s="16">
        <v>1200</v>
      </c>
      <c r="F27" s="16">
        <v>1100</v>
      </c>
      <c r="G27" s="17">
        <f t="shared" si="0"/>
        <v>100</v>
      </c>
      <c r="H27" s="18">
        <f t="shared" si="1"/>
        <v>0.0394736842105263</v>
      </c>
      <c r="I27" s="19"/>
      <c r="J27" s="20"/>
    </row>
    <row r="28" ht="15.75" customHeight="1">
      <c r="B28" s="21"/>
      <c r="C28" s="22" t="s">
        <v>55</v>
      </c>
      <c r="D28" s="22" t="s">
        <v>56</v>
      </c>
      <c r="E28" s="23">
        <v>800</v>
      </c>
      <c r="F28" s="23">
        <v>800</v>
      </c>
      <c r="G28" s="24">
        <f t="shared" si="0"/>
        <v>0</v>
      </c>
      <c r="H28" s="25">
        <f t="shared" si="1"/>
        <v>0.0263157894736842</v>
      </c>
      <c r="I28" s="26" t="s">
        <v>57</v>
      </c>
      <c r="J28" s="27"/>
    </row>
    <row r="29" ht="15.75" customHeight="1">
      <c r="B29" s="21"/>
      <c r="C29" s="22" t="s">
        <v>58</v>
      </c>
      <c r="D29" s="22" t="s">
        <v>40</v>
      </c>
      <c r="E29" s="23">
        <v>600</v>
      </c>
      <c r="F29" s="23">
        <v>600</v>
      </c>
      <c r="G29" s="24">
        <f t="shared" si="0"/>
        <v>0</v>
      </c>
      <c r="H29" s="25">
        <f t="shared" si="1"/>
        <v>0.0197368421052632</v>
      </c>
      <c r="I29" s="26"/>
      <c r="J29" s="27"/>
    </row>
    <row r="30" ht="15.75" customHeight="1">
      <c r="B30" s="21"/>
      <c r="C30" s="22" t="s">
        <v>59</v>
      </c>
      <c r="D30" s="22" t="s">
        <v>60</v>
      </c>
      <c r="E30" s="23">
        <v>350</v>
      </c>
      <c r="F30" s="23">
        <v>375</v>
      </c>
      <c r="G30" s="24">
        <f t="shared" si="0"/>
        <v>-25</v>
      </c>
      <c r="H30" s="25">
        <f t="shared" si="1"/>
        <v>0.0115131578947368</v>
      </c>
      <c r="I30" s="26"/>
      <c r="J30" s="27"/>
    </row>
    <row r="31" ht="15.75" customHeight="1">
      <c r="B31" s="28"/>
      <c r="C31" s="29" t="s">
        <v>61</v>
      </c>
      <c r="D31" s="28"/>
      <c r="E31" s="30">
        <f t="shared" si="2"/>
        <v>2950</v>
      </c>
      <c r="F31" s="30">
        <f t="shared" si="2"/>
        <v>2875</v>
      </c>
      <c r="G31" s="30">
        <f t="shared" si="0"/>
        <v>75</v>
      </c>
      <c r="H31" s="31">
        <f t="shared" si="1"/>
        <v>0.0970394736842105</v>
      </c>
      <c r="I31" s="28"/>
      <c r="J31" s="28"/>
    </row>
    <row r="32" ht="16.5" customHeight="1"/>
    <row r="33" ht="15.75" customHeight="1">
      <c r="B33" s="14" t="s">
        <v>62</v>
      </c>
      <c r="C33" s="15" t="s">
        <v>63</v>
      </c>
      <c r="D33" s="15" t="s">
        <v>60</v>
      </c>
      <c r="E33" s="16">
        <v>400</v>
      </c>
      <c r="F33" s="16">
        <v>380</v>
      </c>
      <c r="G33" s="17">
        <f t="shared" si="0"/>
        <v>20</v>
      </c>
      <c r="H33" s="18">
        <f t="shared" si="1"/>
        <v>0.0131578947368421</v>
      </c>
      <c r="I33" s="19" t="s">
        <v>64</v>
      </c>
      <c r="J33" s="20"/>
    </row>
    <row r="34" ht="15.75" customHeight="1">
      <c r="B34" s="21"/>
      <c r="C34" s="22" t="s">
        <v>65</v>
      </c>
      <c r="D34" s="22"/>
      <c r="E34" s="23">
        <v>300</v>
      </c>
      <c r="F34" s="23">
        <v>250</v>
      </c>
      <c r="G34" s="24">
        <f t="shared" si="0"/>
        <v>50</v>
      </c>
      <c r="H34" s="25">
        <f t="shared" si="1"/>
        <v>0.00986842105263158</v>
      </c>
      <c r="I34" s="26" t="s">
        <v>66</v>
      </c>
      <c r="J34" s="27"/>
    </row>
    <row r="35" ht="15.75" customHeight="1">
      <c r="B35" s="21"/>
      <c r="C35" s="22" t="s">
        <v>67</v>
      </c>
      <c r="D35" s="22"/>
      <c r="E35" s="23">
        <v>0</v>
      </c>
      <c r="F35" s="23">
        <v>0</v>
      </c>
      <c r="G35" s="24">
        <f t="shared" si="0"/>
        <v>0</v>
      </c>
      <c r="H35" s="25">
        <f t="shared" si="1"/>
        <v>0</v>
      </c>
      <c r="I35" s="26" t="s">
        <v>68</v>
      </c>
      <c r="J35" s="27"/>
    </row>
    <row r="36" ht="15.75" customHeight="1">
      <c r="B36" s="28"/>
      <c r="C36" s="29" t="s">
        <v>69</v>
      </c>
      <c r="D36" s="28"/>
      <c r="E36" s="30">
        <f t="shared" si="3"/>
        <v>700</v>
      </c>
      <c r="F36" s="30">
        <f t="shared" si="3"/>
        <v>630</v>
      </c>
      <c r="G36" s="30">
        <f t="shared" si="0"/>
        <v>70</v>
      </c>
      <c r="H36" s="31">
        <f t="shared" si="1"/>
        <v>0.0230263157894737</v>
      </c>
      <c r="I36" s="28"/>
      <c r="J36" s="28"/>
    </row>
    <row r="37" ht="16.5" customHeight="1"/>
    <row r="38" ht="15.75" customHeight="1">
      <c r="B38" s="14" t="s">
        <v>70</v>
      </c>
      <c r="C38" s="15" t="s">
        <v>71</v>
      </c>
      <c r="D38" s="15" t="s">
        <v>60</v>
      </c>
      <c r="E38" s="16">
        <v>250</v>
      </c>
      <c r="F38" s="16">
        <v>260</v>
      </c>
      <c r="G38" s="17">
        <f t="shared" si="0"/>
        <v>-10</v>
      </c>
      <c r="H38" s="18">
        <f t="shared" si="1"/>
        <v>0.00822368421052632</v>
      </c>
      <c r="I38" s="19"/>
      <c r="J38" s="20"/>
    </row>
    <row r="39" ht="15.75" customHeight="1">
      <c r="B39" s="21"/>
      <c r="C39" s="22" t="s">
        <v>72</v>
      </c>
      <c r="D39" s="22" t="s">
        <v>60</v>
      </c>
      <c r="E39" s="23">
        <v>150</v>
      </c>
      <c r="F39" s="23">
        <v>150</v>
      </c>
      <c r="G39" s="24">
        <f t="shared" si="0"/>
        <v>0</v>
      </c>
      <c r="H39" s="25">
        <f t="shared" si="1"/>
        <v>0.00493421052631579</v>
      </c>
      <c r="I39" s="26"/>
      <c r="J39" s="27"/>
    </row>
    <row r="40" ht="15.75" customHeight="1">
      <c r="B40" s="21"/>
      <c r="C40" s="22" t="s">
        <v>73</v>
      </c>
      <c r="D40" s="22" t="s">
        <v>60</v>
      </c>
      <c r="E40" s="23">
        <v>200</v>
      </c>
      <c r="F40" s="23">
        <v>180</v>
      </c>
      <c r="G40" s="24">
        <f t="shared" si="0"/>
        <v>20</v>
      </c>
      <c r="H40" s="25">
        <f t="shared" si="1"/>
        <v>0.00657894736842105</v>
      </c>
      <c r="I40" s="26"/>
      <c r="J40" s="27"/>
    </row>
    <row r="41" ht="15.75" customHeight="1">
      <c r="B41" s="28"/>
      <c r="C41" s="29" t="s">
        <v>74</v>
      </c>
      <c r="D41" s="28"/>
      <c r="E41" s="30">
        <f t="shared" si="3"/>
        <v>600</v>
      </c>
      <c r="F41" s="30">
        <f t="shared" si="3"/>
        <v>590</v>
      </c>
      <c r="G41" s="30">
        <f t="shared" si="0"/>
        <v>10</v>
      </c>
      <c r="H41" s="31">
        <f t="shared" si="1"/>
        <v>0.0197368421052632</v>
      </c>
      <c r="I41" s="28"/>
      <c r="J41" s="28"/>
    </row>
    <row r="42" ht="16.5" customHeight="1"/>
    <row r="43" ht="15.75" customHeight="1">
      <c r="B43" s="14" t="s">
        <v>75</v>
      </c>
      <c r="C43" s="15" t="s">
        <v>76</v>
      </c>
      <c r="D43" s="15" t="s">
        <v>77</v>
      </c>
      <c r="E43" s="16">
        <v>800</v>
      </c>
      <c r="F43" s="16">
        <v>800</v>
      </c>
      <c r="G43" s="17">
        <f t="shared" si="0"/>
        <v>0</v>
      </c>
      <c r="H43" s="18">
        <f t="shared" si="1"/>
        <v>0.0263157894736842</v>
      </c>
      <c r="I43" s="19" t="s">
        <v>78</v>
      </c>
      <c r="J43" s="20"/>
    </row>
    <row r="44" ht="15.75" customHeight="1">
      <c r="B44" s="21"/>
      <c r="C44" s="22" t="s">
        <v>79</v>
      </c>
      <c r="D44" s="22" t="s">
        <v>23</v>
      </c>
      <c r="E44" s="23">
        <v>300</v>
      </c>
      <c r="F44" s="23">
        <v>300</v>
      </c>
      <c r="G44" s="24">
        <f t="shared" si="0"/>
        <v>0</v>
      </c>
      <c r="H44" s="25">
        <f t="shared" si="1"/>
        <v>0.00986842105263158</v>
      </c>
      <c r="I44" s="26" t="s">
        <v>80</v>
      </c>
      <c r="J44" s="27"/>
    </row>
    <row r="45" ht="15.75" customHeight="1">
      <c r="B45" s="21"/>
      <c r="C45" s="22" t="s">
        <v>81</v>
      </c>
      <c r="D45" s="22"/>
      <c r="E45" s="23">
        <v>200</v>
      </c>
      <c r="F45" s="23">
        <v>150</v>
      </c>
      <c r="G45" s="24">
        <f t="shared" si="0"/>
        <v>50</v>
      </c>
      <c r="H45" s="25">
        <f t="shared" si="1"/>
        <v>0.00657894736842105</v>
      </c>
      <c r="I45" s="26"/>
      <c r="J45" s="27"/>
    </row>
    <row r="46" ht="15.75" customHeight="1">
      <c r="B46" s="28"/>
      <c r="C46" s="29" t="s">
        <v>82</v>
      </c>
      <c r="D46" s="28"/>
      <c r="E46" s="30">
        <f t="shared" si="3"/>
        <v>1300</v>
      </c>
      <c r="F46" s="30">
        <f t="shared" si="3"/>
        <v>1250</v>
      </c>
      <c r="G46" s="30">
        <f t="shared" si="0"/>
        <v>50</v>
      </c>
      <c r="H46" s="31">
        <f t="shared" si="1"/>
        <v>0.0427631578947368</v>
      </c>
      <c r="I46" s="28"/>
      <c r="J46" s="28"/>
    </row>
    <row r="47" ht="16.5" customHeight="1"/>
    <row r="48" ht="15.75" customHeight="1">
      <c r="B48" s="14" t="s">
        <v>83</v>
      </c>
      <c r="C48" s="15" t="s">
        <v>84</v>
      </c>
      <c r="D48" s="15" t="s">
        <v>85</v>
      </c>
      <c r="E48" s="16">
        <v>1500</v>
      </c>
      <c r="F48" s="16">
        <v>1500</v>
      </c>
      <c r="G48" s="17">
        <f t="shared" si="0"/>
        <v>0</v>
      </c>
      <c r="H48" s="18">
        <f t="shared" si="1"/>
        <v>0.0493421052631579</v>
      </c>
      <c r="I48" s="19"/>
      <c r="J48" s="20"/>
    </row>
    <row r="49" ht="15.75" customHeight="1">
      <c r="B49" s="21"/>
      <c r="C49" s="22" t="s">
        <v>86</v>
      </c>
      <c r="D49" s="22"/>
      <c r="E49" s="23">
        <v>400</v>
      </c>
      <c r="F49" s="23">
        <v>400</v>
      </c>
      <c r="G49" s="24">
        <f t="shared" si="0"/>
        <v>0</v>
      </c>
      <c r="H49" s="25">
        <f t="shared" si="1"/>
        <v>0.0131578947368421</v>
      </c>
      <c r="I49" s="26" t="s">
        <v>87</v>
      </c>
      <c r="J49" s="27"/>
    </row>
    <row r="50" ht="15.75" customHeight="1">
      <c r="B50" s="21"/>
      <c r="C50" s="22" t="s">
        <v>88</v>
      </c>
      <c r="D50" s="22" t="s">
        <v>26</v>
      </c>
      <c r="E50" s="23">
        <v>500</v>
      </c>
      <c r="F50" s="23">
        <v>500</v>
      </c>
      <c r="G50" s="24">
        <f t="shared" si="0"/>
        <v>0</v>
      </c>
      <c r="H50" s="25">
        <f t="shared" si="1"/>
        <v>0.0164473684210526</v>
      </c>
      <c r="I50" s="26"/>
      <c r="J50" s="27"/>
    </row>
    <row r="51" ht="15.75" customHeight="1">
      <c r="B51" s="28"/>
      <c r="C51" s="29" t="s">
        <v>89</v>
      </c>
      <c r="D51" s="28"/>
      <c r="E51" s="30">
        <f t="shared" si="3"/>
        <v>2400</v>
      </c>
      <c r="F51" s="30">
        <f t="shared" si="3"/>
        <v>2400</v>
      </c>
      <c r="G51" s="30">
        <f t="shared" si="0"/>
        <v>0</v>
      </c>
      <c r="H51" s="31">
        <f t="shared" si="1"/>
        <v>0.0789473684210526</v>
      </c>
      <c r="I51" s="28"/>
      <c r="J51" s="28"/>
    </row>
    <row r="52" ht="16.5" customHeight="1"/>
    <row r="53" ht="15.75" customHeight="1">
      <c r="B53" s="14" t="s">
        <v>90</v>
      </c>
      <c r="C53" s="15" t="s">
        <v>91</v>
      </c>
      <c r="D53" s="15" t="s">
        <v>92</v>
      </c>
      <c r="E53" s="16">
        <v>450</v>
      </c>
      <c r="F53" s="16">
        <v>450</v>
      </c>
      <c r="G53" s="17">
        <f t="shared" si="0"/>
        <v>0</v>
      </c>
      <c r="H53" s="18">
        <f t="shared" si="1"/>
        <v>0.0148026315789474</v>
      </c>
      <c r="I53" s="19"/>
      <c r="J53" s="20"/>
    </row>
    <row r="54" ht="15.75" customHeight="1">
      <c r="B54" s="21"/>
      <c r="C54" s="22" t="s">
        <v>93</v>
      </c>
      <c r="D54" s="22" t="s">
        <v>92</v>
      </c>
      <c r="E54" s="23">
        <v>200</v>
      </c>
      <c r="F54" s="23">
        <v>200</v>
      </c>
      <c r="G54" s="24">
        <f t="shared" si="0"/>
        <v>0</v>
      </c>
      <c r="H54" s="25">
        <f t="shared" si="1"/>
        <v>0.00657894736842105</v>
      </c>
      <c r="I54" s="26"/>
      <c r="J54" s="27"/>
    </row>
    <row r="55" ht="15.75" customHeight="1">
      <c r="B55" s="28"/>
      <c r="C55" s="29" t="s">
        <v>94</v>
      </c>
      <c r="D55" s="28"/>
      <c r="E55" s="30">
        <f t="shared" si="4" ref="E55:F55">SUM(E53:E54)</f>
        <v>650</v>
      </c>
      <c r="F55" s="30">
        <f t="shared" si="4"/>
        <v>650</v>
      </c>
      <c r="G55" s="30">
        <f t="shared" si="0"/>
        <v>0</v>
      </c>
      <c r="H55" s="31">
        <f t="shared" si="1"/>
        <v>0.0213815789473684</v>
      </c>
      <c r="I55" s="28"/>
      <c r="J55" s="28"/>
    </row>
    <row r="56" ht="16.5" customHeight="1"/>
    <row r="57" ht="15.75" customHeight="1">
      <c r="B57" s="14" t="s">
        <v>95</v>
      </c>
      <c r="C57" s="15" t="s">
        <v>96</v>
      </c>
      <c r="D57" s="15" t="s">
        <v>97</v>
      </c>
      <c r="E57" s="16">
        <v>500</v>
      </c>
      <c r="F57" s="16">
        <v>475</v>
      </c>
      <c r="G57" s="17">
        <f t="shared" si="0"/>
        <v>25</v>
      </c>
      <c r="H57" s="18">
        <f t="shared" si="1"/>
        <v>0.0164473684210526</v>
      </c>
      <c r="I57" s="19"/>
      <c r="J57" s="20"/>
    </row>
    <row r="58" ht="15.75" customHeight="1">
      <c r="B58" s="21"/>
      <c r="C58" s="22" t="s">
        <v>98</v>
      </c>
      <c r="D58" s="22" t="s">
        <v>99</v>
      </c>
      <c r="E58" s="23">
        <v>1000</v>
      </c>
      <c r="F58" s="23">
        <v>1000</v>
      </c>
      <c r="G58" s="24">
        <f t="shared" si="0"/>
        <v>0</v>
      </c>
      <c r="H58" s="25">
        <f t="shared" si="1"/>
        <v>0.0328947368421053</v>
      </c>
      <c r="I58" s="26"/>
      <c r="J58" s="27"/>
    </row>
    <row r="59" ht="15.75" customHeight="1">
      <c r="B59" s="21"/>
      <c r="C59" s="22" t="s">
        <v>100</v>
      </c>
      <c r="D59" s="22"/>
      <c r="E59" s="23">
        <v>1500</v>
      </c>
      <c r="F59" s="23">
        <v>0</v>
      </c>
      <c r="G59" s="24">
        <f t="shared" si="0"/>
        <v>1500</v>
      </c>
      <c r="H59" s="25">
        <f t="shared" si="1"/>
        <v>0.0493421052631579</v>
      </c>
      <c r="I59" s="26" t="s">
        <v>101</v>
      </c>
      <c r="J59" s="27"/>
    </row>
    <row r="60" ht="15.75" customHeight="1">
      <c r="B60" s="28"/>
      <c r="C60" s="29" t="s">
        <v>102</v>
      </c>
      <c r="D60" s="28"/>
      <c r="E60" s="30">
        <f t="shared" si="3"/>
        <v>3000</v>
      </c>
      <c r="F60" s="30">
        <f t="shared" si="3"/>
        <v>1475</v>
      </c>
      <c r="G60" s="30">
        <f t="shared" si="0"/>
        <v>1525</v>
      </c>
      <c r="H60" s="31">
        <f t="shared" si="1"/>
        <v>0.0986842105263158</v>
      </c>
      <c r="I60" s="28"/>
      <c r="J60" s="28"/>
    </row>
    <row r="61" ht="16.5" customHeight="1"/>
    <row r="62" ht="16.5" customHeight="1">
      <c r="B62" s="32"/>
      <c r="C62" s="32" t="s">
        <v>103</v>
      </c>
      <c r="D62" s="32"/>
      <c r="E62" s="33">
        <f t="shared" si="5" ref="E62:F62">E14+E20+E25+E31+E36+E41+E46+E51+E55+E60</f>
        <v>30400</v>
      </c>
      <c r="F62" s="33">
        <f t="shared" si="5"/>
        <v>28070</v>
      </c>
      <c r="G62" s="33">
        <f t="shared" si="0"/>
        <v>2330</v>
      </c>
      <c r="H62" s="34">
        <f>IF(E62=0,0,F62/E62)</f>
        <v>0.923355263157895</v>
      </c>
      <c r="I62" s="32"/>
      <c r="J62" s="32"/>
    </row>
    <row r="63" ht="16.5" customHeight="1"/>
    <row r="64" ht="16.5" customHeight="1"/>
    <row r="65" ht="15.75" customHeight="1" hidden="1">
      <c r="B65" s="35" t="s">
        <v>12</v>
      </c>
      <c r="C65" s="35" t="s">
        <v>104</v>
      </c>
    </row>
    <row r="66" ht="15.75" customHeight="1" hidden="1">
      <c r="B66" s="36" t="s">
        <v>21</v>
      </c>
      <c r="C66" s="37" cm="1">
        <f t="array" ref="C66">E14</f>
        <v>7400</v>
      </c>
    </row>
    <row r="67" ht="15.75" customHeight="1" hidden="1">
      <c r="B67" s="36" t="s">
        <v>32</v>
      </c>
      <c r="C67" s="37" cm="1">
        <f t="array" ref="C67">E20</f>
        <v>8500</v>
      </c>
    </row>
    <row r="68" ht="15.75" customHeight="1" hidden="1">
      <c r="B68" s="36" t="s">
        <v>43</v>
      </c>
      <c r="C68" s="37" cm="1">
        <f t="array" ref="C68">E25</f>
        <v>2900</v>
      </c>
    </row>
    <row r="69" ht="15.75" customHeight="1" hidden="1">
      <c r="B69" s="36" t="s">
        <v>52</v>
      </c>
      <c r="C69" s="37" cm="1">
        <f t="array" ref="C69">E31</f>
        <v>2950</v>
      </c>
    </row>
    <row r="70" ht="15.75" customHeight="1" hidden="1">
      <c r="B70" s="36" t="s">
        <v>62</v>
      </c>
      <c r="C70" s="37" cm="1">
        <f t="array" ref="C70">E36</f>
        <v>700</v>
      </c>
    </row>
    <row r="71" ht="15.75" customHeight="1" hidden="1">
      <c r="B71" s="36" t="s">
        <v>70</v>
      </c>
      <c r="C71" s="37" cm="1">
        <f t="array" ref="C71">E41</f>
        <v>600</v>
      </c>
    </row>
    <row r="72" ht="15.75" customHeight="1" hidden="1">
      <c r="B72" s="36" t="s">
        <v>75</v>
      </c>
      <c r="C72" s="37" cm="1">
        <f t="array" ref="C72">E46</f>
        <v>1300</v>
      </c>
    </row>
    <row r="73" ht="15.75" customHeight="1" hidden="1">
      <c r="B73" s="36" t="s">
        <v>83</v>
      </c>
      <c r="C73" s="37" cm="1">
        <f t="array" ref="C73">E51</f>
        <v>2400</v>
      </c>
    </row>
    <row r="74" ht="15.75" customHeight="1" hidden="1">
      <c r="B74" s="36" t="s">
        <v>90</v>
      </c>
      <c r="C74" s="37" cm="1">
        <f t="array" ref="C74">E55</f>
        <v>650</v>
      </c>
    </row>
    <row r="75" ht="15.75" customHeight="1" hidden="1">
      <c r="B75" s="36" t="s">
        <v>95</v>
      </c>
      <c r="C75" s="37" cm="1">
        <f t="array" ref="C75">E60</f>
        <v>3000</v>
      </c>
    </row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>
    <mergeCell ref="B2:I2"/>
    <mergeCell ref="B10:B13"/>
    <mergeCell ref="B16:B19"/>
    <mergeCell ref="B22:B24"/>
    <mergeCell ref="B27:B30"/>
    <mergeCell ref="B33:B35"/>
    <mergeCell ref="B38:B40"/>
    <mergeCell ref="B43:B45"/>
    <mergeCell ref="B48:B50"/>
    <mergeCell ref="B53:B54"/>
    <mergeCell ref="B57:B59"/>
  </mergeCells>
  <conditionalFormatting sqref="G10:G60">
    <cfRule type="cellIs" dxfId="0" priority="3" operator="lessThan" text="null">
      <formula>0</formula>
    </cfRule>
  </conditionalFormatting>
  <conditionalFormatting sqref="G10:G60">
    <cfRule type="cellIs" dxfId="1" priority="2" operator="greaterThan" text="null">
      <formula>0</formula>
    </cfRule>
  </conditionalFormatting>
  <conditionalFormatting sqref="F10:F60">
    <cfRule type="expression" dxfId="2" priority="1" text="null">
      <formula>AND(F10&gt;E10,F10&gt;0)</formula>
    </cfRule>
  </conditionalFormatting>
  <dataValidations count="64">
    <dataValidation allowBlank="1" error="Invalid Category: Please select a category from the dropdown list." showErrorMessage="1" showInputMessage="1" sqref="B10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11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12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13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16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17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18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19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22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23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24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27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28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29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30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33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34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35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38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39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40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43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44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45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48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49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50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53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54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57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58" type="list">
      <formula1>"Venue,Catering,Entertainment,Decorations,Marketing,Printing,Transportation,Staffing,Insurance,Miscellaneous"</formula1>
    </dataValidation>
    <dataValidation allowBlank="1" error="Invalid Category: Please select a category from the dropdown list." showErrorMessage="1" showInputMessage="1" sqref="B59" type="list">
      <formula1>"Venue,Catering,Entertainment,Decorations,Marketing,Printing,Transportation,Staffing,Insurance,Miscellaneous"</formula1>
    </dataValidation>
    <dataValidation allowBlank="1" error="Invalid Status: Please select a status from the dropdown list." showErrorMessage="1" showInputMessage="1" sqref="J10" type="list">
      <formula1>"Not Started,In Progress,Complete,On Hold,Cancelled"</formula1>
    </dataValidation>
    <dataValidation allowBlank="1" error="Invalid Status: Please select a status from the dropdown list." showErrorMessage="1" showInputMessage="1" sqref="J11" type="list">
      <formula1>"Not Started,In Progress,Complete,On Hold,Cancelled"</formula1>
    </dataValidation>
    <dataValidation allowBlank="1" error="Invalid Status: Please select a status from the dropdown list." showErrorMessage="1" showInputMessage="1" sqref="J12" type="list">
      <formula1>"Not Started,In Progress,Complete,On Hold,Cancelled"</formula1>
    </dataValidation>
    <dataValidation allowBlank="1" error="Invalid Status: Please select a status from the dropdown list." showErrorMessage="1" showInputMessage="1" sqref="J13" type="list">
      <formula1>"Not Started,In Progress,Complete,On Hold,Cancelled"</formula1>
    </dataValidation>
    <dataValidation allowBlank="1" error="Invalid Status: Please select a status from the dropdown list." showErrorMessage="1" showInputMessage="1" sqref="J16" type="list">
      <formula1>"Not Started,In Progress,Complete,On Hold,Cancelled"</formula1>
    </dataValidation>
    <dataValidation allowBlank="1" error="Invalid Status: Please select a status from the dropdown list." showErrorMessage="1" showInputMessage="1" sqref="J17" type="list">
      <formula1>"Not Started,In Progress,Complete,On Hold,Cancelled"</formula1>
    </dataValidation>
    <dataValidation allowBlank="1" error="Invalid Status: Please select a status from the dropdown list." showErrorMessage="1" showInputMessage="1" sqref="J18" type="list">
      <formula1>"Not Started,In Progress,Complete,On Hold,Cancelled"</formula1>
    </dataValidation>
    <dataValidation allowBlank="1" error="Invalid Status: Please select a status from the dropdown list." showErrorMessage="1" showInputMessage="1" sqref="J19" type="list">
      <formula1>"Not Started,In Progress,Complete,On Hold,Cancelled"</formula1>
    </dataValidation>
    <dataValidation allowBlank="1" error="Invalid Status: Please select a status from the dropdown list." showErrorMessage="1" showInputMessage="1" sqref="J22" type="list">
      <formula1>"Not Started,In Progress,Complete,On Hold,Cancelled"</formula1>
    </dataValidation>
    <dataValidation allowBlank="1" error="Invalid Status: Please select a status from the dropdown list." showErrorMessage="1" showInputMessage="1" sqref="J23" type="list">
      <formula1>"Not Started,In Progress,Complete,On Hold,Cancelled"</formula1>
    </dataValidation>
    <dataValidation allowBlank="1" error="Invalid Status: Please select a status from the dropdown list." showErrorMessage="1" showInputMessage="1" sqref="J24" type="list">
      <formula1>"Not Started,In Progress,Complete,On Hold,Cancelled"</formula1>
    </dataValidation>
    <dataValidation allowBlank="1" error="Invalid Status: Please select a status from the dropdown list." showErrorMessage="1" showInputMessage="1" sqref="J27" type="list">
      <formula1>"Not Started,In Progress,Complete,On Hold,Cancelled"</formula1>
    </dataValidation>
    <dataValidation allowBlank="1" error="Invalid Status: Please select a status from the dropdown list." showErrorMessage="1" showInputMessage="1" sqref="J28" type="list">
      <formula1>"Not Started,In Progress,Complete,On Hold,Cancelled"</formula1>
    </dataValidation>
    <dataValidation allowBlank="1" error="Invalid Status: Please select a status from the dropdown list." showErrorMessage="1" showInputMessage="1" sqref="J29" type="list">
      <formula1>"Not Started,In Progress,Complete,On Hold,Cancelled"</formula1>
    </dataValidation>
    <dataValidation allowBlank="1" error="Invalid Status: Please select a status from the dropdown list." showErrorMessage="1" showInputMessage="1" sqref="J30" type="list">
      <formula1>"Not Started,In Progress,Complete,On Hold,Cancelled"</formula1>
    </dataValidation>
    <dataValidation allowBlank="1" error="Invalid Status: Please select a status from the dropdown list." showErrorMessage="1" showInputMessage="1" sqref="J33" type="list">
      <formula1>"Not Started,In Progress,Complete,On Hold,Cancelled"</formula1>
    </dataValidation>
    <dataValidation allowBlank="1" error="Invalid Status: Please select a status from the dropdown list." showErrorMessage="1" showInputMessage="1" sqref="J34" type="list">
      <formula1>"Not Started,In Progress,Complete,On Hold,Cancelled"</formula1>
    </dataValidation>
    <dataValidation allowBlank="1" error="Invalid Status: Please select a status from the dropdown list." showErrorMessage="1" showInputMessage="1" sqref="J35" type="list">
      <formula1>"Not Started,In Progress,Complete,On Hold,Cancelled"</formula1>
    </dataValidation>
    <dataValidation allowBlank="1" error="Invalid Status: Please select a status from the dropdown list." showErrorMessage="1" showInputMessage="1" sqref="J38" type="list">
      <formula1>"Not Started,In Progress,Complete,On Hold,Cancelled"</formula1>
    </dataValidation>
    <dataValidation allowBlank="1" error="Invalid Status: Please select a status from the dropdown list." showErrorMessage="1" showInputMessage="1" sqref="J39" type="list">
      <formula1>"Not Started,In Progress,Complete,On Hold,Cancelled"</formula1>
    </dataValidation>
    <dataValidation allowBlank="1" error="Invalid Status: Please select a status from the dropdown list." showErrorMessage="1" showInputMessage="1" sqref="J40" type="list">
      <formula1>"Not Started,In Progress,Complete,On Hold,Cancelled"</formula1>
    </dataValidation>
    <dataValidation allowBlank="1" error="Invalid Status: Please select a status from the dropdown list." showErrorMessage="1" showInputMessage="1" sqref="J43" type="list">
      <formula1>"Not Started,In Progress,Complete,On Hold,Cancelled"</formula1>
    </dataValidation>
    <dataValidation allowBlank="1" error="Invalid Status: Please select a status from the dropdown list." showErrorMessage="1" showInputMessage="1" sqref="J44" type="list">
      <formula1>"Not Started,In Progress,Complete,On Hold,Cancelled"</formula1>
    </dataValidation>
    <dataValidation allowBlank="1" error="Invalid Status: Please select a status from the dropdown list." showErrorMessage="1" showInputMessage="1" sqref="J45" type="list">
      <formula1>"Not Started,In Progress,Complete,On Hold,Cancelled"</formula1>
    </dataValidation>
    <dataValidation allowBlank="1" error="Invalid Status: Please select a status from the dropdown list." showErrorMessage="1" showInputMessage="1" sqref="J48" type="list">
      <formula1>"Not Started,In Progress,Complete,On Hold,Cancelled"</formula1>
    </dataValidation>
    <dataValidation allowBlank="1" error="Invalid Status: Please select a status from the dropdown list." showErrorMessage="1" showInputMessage="1" sqref="J49" type="list">
      <formula1>"Not Started,In Progress,Complete,On Hold,Cancelled"</formula1>
    </dataValidation>
    <dataValidation allowBlank="1" error="Invalid Status: Please select a status from the dropdown list." showErrorMessage="1" showInputMessage="1" sqref="J50" type="list">
      <formula1>"Not Started,In Progress,Complete,On Hold,Cancelled"</formula1>
    </dataValidation>
    <dataValidation allowBlank="1" error="Invalid Status: Please select a status from the dropdown list." showErrorMessage="1" showInputMessage="1" sqref="J53" type="list">
      <formula1>"Not Started,In Progress,Complete,On Hold,Cancelled"</formula1>
    </dataValidation>
    <dataValidation allowBlank="1" error="Invalid Status: Please select a status from the dropdown list." showErrorMessage="1" showInputMessage="1" sqref="J54" type="list">
      <formula1>"Not Started,In Progress,Complete,On Hold,Cancelled"</formula1>
    </dataValidation>
    <dataValidation allowBlank="1" error="Invalid Status: Please select a status from the dropdown list." showErrorMessage="1" showInputMessage="1" sqref="J57" type="list">
      <formula1>"Not Started,In Progress,Complete,On Hold,Cancelled"</formula1>
    </dataValidation>
    <dataValidation allowBlank="1" error="Invalid Status: Please select a status from the dropdown list." showErrorMessage="1" showInputMessage="1" sqref="J58" type="list">
      <formula1>"Not Started,In Progress,Complete,On Hold,Cancelled"</formula1>
    </dataValidation>
    <dataValidation allowBlank="1" error="Invalid Status: Please select a status from the dropdown list." showErrorMessage="1" showInputMessage="1" sqref="J59" type="list">
      <formula1>"Not Started,In Progress,Complete,On Hold,Cancelled"</formula1>
    </dataValidation>
  </dataValidations>
  <printOptions/>
  <pageMargins left="0.7" right="0.7" top="0.75" bottom="0.75" header="0.3" footer="0.3"/>
  <pageSetup paperSize="1" pageOrder="downThenOver" orientation="portrait"/>
  <headerFooter>
    <oddHeader>&amp;L&amp;C&amp;R</oddHeader>
    <oddFooter>&amp;L&amp;C&amp;R</oddFooter>
  </headerFooter>
  <drawing r:id="rId1"/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Shortcut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Shortcut</dc:creator>
  <cp:lastModifiedBy>Shortcut</cp:lastModifiedBy>
  <dcterms:created xsi:type="dcterms:W3CDTF">2025-05-22T23:41:35Z</dcterms:created>
  <dcterms:modified xsi:type="dcterms:W3CDTF">2025-05-22T23:45:09Z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rtcut_file_id">
    <vt:lpwstr>3b11b8d6-f07e-4a3b-b2bd-8b795f930cbb</vt:lpwstr>
  </property>
</Properties>
</file>